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U:\INFORMES CORES WEB\BEH\BEH 2014\2024\08. AGOSTO\"/>
    </mc:Choice>
  </mc:AlternateContent>
  <xr:revisionPtr revIDLastSave="0" documentId="13_ncr:1_{40941CEC-F15F-472F-BD61-CBA743EC493A}"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9" i="46" l="1"/>
  <c r="F9" i="46" l="1"/>
  <c r="D9"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<sst xmlns="http://schemas.openxmlformats.org/spreadsheetml/2006/main" count="1867" uniqueCount="696">
  <si>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</si>
  <si>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</si>
  <si>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</si>
  <si>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</si>
  <si>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</si>
  <si>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</si>
  <si>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</si>
  <si>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</si>
  <si>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</si>
  <si>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</si>
  <si>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</si>
  <si>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</si>
  <si>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</si>
  <si>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</si>
  <si>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</si>
  <si>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</si>
  <si>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</si>
  <si>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</si>
  <si>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</si>
  <si>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</si>
  <si>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</si>
  <si>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</si>
  <si>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</si>
  <si>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</si>
  <si>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</si>
  <si>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</si>
  <si>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</si>
  <si>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</si>
  <si>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</si>
  <si>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</si>
  <si>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</si>
  <si>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</si>
  <si>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</si>
  <si>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</si>
  <si>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</si>
  <si>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</si>
  <si>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</si>
  <si>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</si>
  <si>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</si>
  <si>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</si>
  <si>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</si>
  <si>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</si>
  <si>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</si>
  <si>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</si>
  <si>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</si>
  <si>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</si>
  <si>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</si>
  <si>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</si>
  <si>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</si>
  <si>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</si>
  <si>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</si>
  <si>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</si>
  <si>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</si>
  <si>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</si>
  <si>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</si>
  <si>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</si>
  <si>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</si>
  <si>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</si>
  <si>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</si>
  <si>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</si>
  <si>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</si>
  <si>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</si>
  <si>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</si>
  <si>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</si>
  <si>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</si>
  <si>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</si>
  <si>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</si>
  <si>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</si>
  <si>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</si>
  <si>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</si>
  <si>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</si>
  <si>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</si>
  <si>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</si>
  <si>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</si>
  <si>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</si>
  <si>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</si>
  <si>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</si>
  <si>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</si>
  <si>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</si>
  <si>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</si>
  <si>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</si>
  <si>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</si>
  <si>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</si>
  <si>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</si>
  <si>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</si>
  <si>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</si>
  <si>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</si>
  <si>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</si>
  <si>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</si>
  <si>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</si>
  <si>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</si>
  <si>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</si>
  <si>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</si>
  <si>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</si>
  <si>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</si>
  <si>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</si>
  <si>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</si>
  <si>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</si>
  <si>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</si>
  <si>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</si>
  <si>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</si>
  <si>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</si>
  <si>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</si>
  <si>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</si>
  <si>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</si>
  <si>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</si>
  <si>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</si>
  <si>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</si>
  <si>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</si>
  <si>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</si>
  <si>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</si>
  <si>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</si>
  <si>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</si>
  <si>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</si>
  <si>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</si>
  <si>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</si>
  <si>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</si>
  <si>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</si>
  <si>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</si>
  <si>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</si>
  <si>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</si>
  <si>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</si>
  <si>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</si>
  <si>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</si>
  <si>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</si>
  <si>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</si>
  <si>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</si>
  <si>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</si>
  <si>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</si>
  <si>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</si>
  <si>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</si>
  <si>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</si>
  <si>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</si>
  <si>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</si>
  <si>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</si>
  <si>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</si>
  <si>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</si>
  <si>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</si>
  <si>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</si>
  <si>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</si>
  <si>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</si>
  <si>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</si>
  <si>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</si>
  <si>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</si>
  <si>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</si>
  <si>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</si>
  <si>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</si>
  <si>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</si>
  <si>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</si>
  <si>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</si>
  <si>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</si>
  <si>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</si>
  <si>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</si>
  <si>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</si>
  <si>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</si>
  <si>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</si>
  <si>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</si>
  <si>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</si>
  <si>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</si>
  <si>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</si>
  <si>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</si>
  <si>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</si>
  <si>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</si>
  <si>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</si>
  <si>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</si>
  <si>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</si>
  <si>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</si>
  <si>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</si>
  <si>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</si>
  <si>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</si>
  <si>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</si>
  <si>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</si>
  <si>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</si>
  <si>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</si>
  <si>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</si>
  <si>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</si>
  <si>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</si>
  <si>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</si>
  <si>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</si>
  <si>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</si>
  <si>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</si>
  <si>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</si>
  <si>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</si>
  <si>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</si>
  <si>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</si>
  <si>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</si>
  <si>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</si>
  <si>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</si>
  <si>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</si>
  <si>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</si>
  <si>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</si>
  <si>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</si>
  <si>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</si>
  <si>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</si>
  <si>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</si>
  <si>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</si>
  <si>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</si>
  <si>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</si>
  <si>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</si>
  <si>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</si>
  <si>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</si>
  <si>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</si>
  <si>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</si>
  <si>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</si>
  <si>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</si>
  <si>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</si>
  <si>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</si>
  <si>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</si>
  <si>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</si>
  <si>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</si>
  <si>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</si>
  <si>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</si>
  <si>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</si>
  <si>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</si>
  <si>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</si>
  <si>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</si>
  <si>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</si>
  <si>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</si>
  <si>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</si>
  <si>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</si>
  <si>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</si>
  <si>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</si>
  <si>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</si>
  <si>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</si>
  <si>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</si>
  <si>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</si>
  <si>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</si>
  <si>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</si>
  <si>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</si>
  <si>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</si>
  <si>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</si>
  <si>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</si>
  <si>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</si>
  <si>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</si>
  <si>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</si>
  <si>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</si>
  <si>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</si>
  <si>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</si>
  <si>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</si>
  <si>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</si>
  <si>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</si>
  <si>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</si>
  <si>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</si>
  <si>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</si>
  <si>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</si>
  <si>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</si>
  <si>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</si>
  <si>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</si>
  <si>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</si>
  <si>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</si>
  <si>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</si>
  <si>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</si>
  <si>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</si>
  <si>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</si>
  <si>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</si>
  <si>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</si>
  <si>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</si>
  <si>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</si>
  <si>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</si>
  <si>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</si>
  <si>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</si>
  <si>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</si>
  <si>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</si>
  <si>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</si>
  <si>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</si>
  <si>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</si>
  <si>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</si>
  <si>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</si>
  <si>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</si>
  <si>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</si>
  <si>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</si>
  <si>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</si>
  <si>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</si>
  <si>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</si>
  <si>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</si>
  <si>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</si>
  <si>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</si>
  <si>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</si>
  <si>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</si>
  <si>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</si>
  <si>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</si>
  <si>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</si>
  <si>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</si>
  <si>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</si>
  <si>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</si>
  <si>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</si>
  <si>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</si>
  <si>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</si>
  <si>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</si>
  <si>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</si>
  <si>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</si>
  <si>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</si>
  <si>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</si>
  <si>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</si>
  <si>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</si>
  <si>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</si>
  <si>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</si>
  <si>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</si>
  <si>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</si>
  <si>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</si>
  <si>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</si>
  <si>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</si>
  <si>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</si>
  <si>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</si>
  <si>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</si>
  <si>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</si>
  <si>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</si>
  <si>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</si>
  <si>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</si>
  <si>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</si>
  <si>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</si>
  <si>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</si>
  <si>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</si>
  <si>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</si>
  <si>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</si>
  <si>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</si>
  <si>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</si>
  <si>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</si>
  <si>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</si>
  <si>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</si>
  <si>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</si>
  <si>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</si>
  <si>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</si>
  <si>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</si>
  <si>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</si>
  <si>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</si>
  <si>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</si>
  <si>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</si>
  <si>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</si>
  <si>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</si>
  <si>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</si>
  <si>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</si>
  <si>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</si>
  <si>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</si>
  <si>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</si>
  <si>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</si>
  <si>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</si>
  <si>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</si>
  <si>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</si>
  <si>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</si>
  <si>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</si>
  <si>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</si>
  <si>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</si>
  <si>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</si>
  <si>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</si>
  <si>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</si>
  <si>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</si>
  <si>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</si>
  <si>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</si>
  <si>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</si>
  <si>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</si>
  <si>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</si>
  <si>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</si>
  <si>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</si>
  <si>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</si>
  <si>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</si>
  <si>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</si>
  <si>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</si>
  <si>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</si>
  <si>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</si>
  <si>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</si>
  <si>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</si>
  <si>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</si>
  <si>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</si>
  <si>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</si>
  <si>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</si>
  <si>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</si>
  <si>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</si>
  <si>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</si>
  <si>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</si>
  <si>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</si>
  <si>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</si>
  <si>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</si>
  <si>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</si>
  <si>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</si>
  <si>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</si>
  <si>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</si>
  <si>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</si>
  <si>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</si>
  <si>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</si>
  <si>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</si>
  <si>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</si>
  <si>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</si>
  <si>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</si>
  <si>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</si>
  <si>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</si>
  <si>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</si>
  <si>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</si>
  <si>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</si>
  <si>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</si>
  <si>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</si>
  <si>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</si>
  <si>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</si>
  <si>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</si>
  <si>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</si>
  <si>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</si>
  <si>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</si>
  <si>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</si>
  <si>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</si>
  <si>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</si>
  <si>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</si>
  <si>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</si>
  <si>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</si>
  <si>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</si>
  <si>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</si>
  <si>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</si>
  <si>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</si>
  <si>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</si>
  <si>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</si>
  <si>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</si>
  <si>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</si>
  <si>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</si>
  <si>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</si>
  <si>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</si>
  <si>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</si>
  <si>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</si>
  <si>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</si>
  <si>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</si>
  <si>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</si>
  <si>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</si>
  <si>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</si>
  <si>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</si>
  <si>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</si>
  <si>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</si>
  <si>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</si>
  <si>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</si>
  <si>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</si>
  <si>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</si>
  <si>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</si>
  <si>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</si>
  <si>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</si>
  <si>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</si>
  <si>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</si>
  <si>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</si>
  <si>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</si>
  <si>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</si>
  <si>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</si>
  <si>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</si>
  <si>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</si>
  <si>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</si>
  <si>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</si>
  <si>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</si>
  <si>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</si>
  <si>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</si>
  <si>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</si>
  <si>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</si>
  <si>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</si>
  <si>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</si>
  <si>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</si>
  <si>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</si>
  <si>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</si>
  <si>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</si>
  <si>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</si>
  <si>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</si>
  <si>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</si>
  <si>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</si>
  <si>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</si>
  <si>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</si>
  <si>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</si>
  <si>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</si>
  <si>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</si>
  <si>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</si>
  <si>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</si>
  <si>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</si>
  <si>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</si>
  <si>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</si>
  <si>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</si>
  <si>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</si>
  <si>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</si>
  <si>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</si>
  <si>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</si>
  <si>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</si>
  <si>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</si>
  <si>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</si>
  <si>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</si>
  <si>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</si>
  <si>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</si>
  <si>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</si>
  <si>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</si>
  <si>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</si>
  <si>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</si>
  <si>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</si>
  <si>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</si>
  <si>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</si>
  <si>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</si>
  <si>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</si>
  <si>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</si>
  <si>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</si>
  <si>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</si>
  <si>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</si>
  <si>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</si>
  <si>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</si>
  <si>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</si>
  <si>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</si>
  <si>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</si>
  <si>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</si>
  <si>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</si>
  <si>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</si>
  <si>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</si>
  <si>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</si>
  <si>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</si>
  <si>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</si>
  <si>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</si>
  <si>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</si>
  <si>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</si>
  <si>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</si>
  <si>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</si>
  <si>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</si>
  <si>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</si>
  <si>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</si>
  <si>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</si>
  <si>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</si>
  <si>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</si>
  <si>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</si>
  <si>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</si>
  <si>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</si>
  <si>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</si>
  <si>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</si>
  <si>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</si>
  <si>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</si>
  <si>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</si>
  <si>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</si>
  <si>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</si>
  <si>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</si>
  <si>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</si>
  <si>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</si>
  <si>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</si>
  <si>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</si>
  <si>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</si>
  <si>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</si>
  <si>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</si>
  <si>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</si>
  <si>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</si>
  <si>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</si>
  <si>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</si>
  <si>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</si>
  <si>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</si>
  <si>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</si>
  <si>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</si>
  <si>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</si>
  <si>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</si>
  <si>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</si>
  <si>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</si>
  <si>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</si>
  <si>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</si>
  <si>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</si>
  <si>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</si>
  <si>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</si>
  <si>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</si>
  <si>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</si>
  <si>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</si>
  <si>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</si>
  <si>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</si>
  <si>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</si>
  <si>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</si>
  <si>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</si>
  <si>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</si>
  <si>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</si>
  <si>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</si>
  <si>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</si>
  <si>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</si>
  <si>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</si>
  <si>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</si>
  <si>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</si>
  <si>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</si>
  <si>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</si>
  <si>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</si>
  <si>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</si>
  <si>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</si>
  <si>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</si>
  <si>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</si>
  <si>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</si>
  <si>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</si>
  <si>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</si>
  <si>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</si>
  <si>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</si>
  <si>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</si>
  <si>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</si>
  <si>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</si>
  <si>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</si>
  <si>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</si>
  <si>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</si>
  <si>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</si>
  <si>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</si>
  <si>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</si>
  <si>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</si>
  <si>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</si>
  <si>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</si>
  <si>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</si>
  <si>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</si>
  <si>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</si>
  <si>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</si>
  <si>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</si>
  <si>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</si>
  <si>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</si>
  <si>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</si>
  <si>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</si>
  <si>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</si>
  <si>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</si>
  <si>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</si>
  <si>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</si>
  <si>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</si>
  <si>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</si>
  <si>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</si>
  <si>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</si>
  <si>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</si>
  <si>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</si>
  <si>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</si>
  <si>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</si>
  <si>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</si>
  <si>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</si>
  <si>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</si>
  <si>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</si>
  <si>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</si>
  <si>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</si>
  <si>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</si>
  <si>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</si>
  <si>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</si>
  <si>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</si>
  <si>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</si>
  <si>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</si>
  <si>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</si>
  <si>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</si>
  <si>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</si>
  <si>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</si>
  <si>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</si>
  <si>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</si>
  <si>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</si>
  <si>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</si>
  <si>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</si>
  <si>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</si>
  <si>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</si>
  <si>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</si>
  <si>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</si>
  <si>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</si>
  <si>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</si>
  <si>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</si>
  <si>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</si>
  <si>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</si>
  <si>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</si>
  <si>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</si>
  <si>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</si>
  <si>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</si>
  <si>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</si>
  <si>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</si>
  <si>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</si>
  <si>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</si>
  <si>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</si>
  <si>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</si>
  <si>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</si>
  <si>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</si>
  <si>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</si>
  <si>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</si>
  <si>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</si>
  <si>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</si>
  <si>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</si>
  <si>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</si>
  <si>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</si>
  <si>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</si>
  <si>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</si>
  <si>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</si>
  <si>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</si>
  <si>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</si>
  <si>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</si>
  <si>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</si>
  <si>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</si>
  <si>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</si>
  <si>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</si>
  <si>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</si>
  <si>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</si>
  <si>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</si>
  <si>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</si>
  <si>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</si>
  <si>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</si>
  <si>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</si>
  <si>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</si>
  <si>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</si>
  <si>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</si>
  <si>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</si>
  <si>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</si>
  <si>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</si>
  <si>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</si>
  <si>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</si>
  <si>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2º 2024</t>
  </si>
  <si>
    <t>(*) Tasa de variación respecto al mismo periodo del año anterior // '- igual que 0,0 / ^ distinto de 0,0</t>
  </si>
  <si>
    <t>Congo</t>
  </si>
  <si>
    <t>jul-24</t>
  </si>
  <si>
    <t>ago-24</t>
  </si>
  <si>
    <t>ago-23</t>
  </si>
  <si>
    <t>Senegal</t>
  </si>
  <si>
    <t>16 Enero</t>
  </si>
  <si>
    <t>19 Marzo</t>
  </si>
  <si>
    <t>21 Mayo</t>
  </si>
  <si>
    <t>16 Julio</t>
  </si>
  <si>
    <t>BOLETÍN ESTADÍSTICO HIDROCARBUROS AGOSTO 2024</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</si>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</sst>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2" fontId="24" fillId="4" borderId="2" xfId="0" applyNumberFormat="1" applyFont="1" applyFill="1" applyBorder="1"/>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3" fontId="8" fillId="6" borderId="23" xfId="1" quotePrefix="1" applyNumberFormat="1" applyFont="1" applyFill="1" applyBorder="1" applyAlignment="1">
      <alignment horizontal="right"/>
    </xf>
    <xf numFmtId="2" fontId="24" fillId="4" borderId="2" xfId="0" applyNumberFormat="1" applyFont="1" applyFill="1" applyBorder="1" applyAlignment="1">
      <alignment horizontal="right"/>
    </xf>
    <xf numFmtId="0" fontId="4" fillId="2" borderId="3" xfId="1" quotePrefix="1" applyFill="1" applyBorder="1"/>
    <xf numFmtId="4" fontId="4" fillId="11" borderId="3" xfId="1" applyNumberFormat="1" applyFill="1" applyBorder="1" applyAlignment="1">
      <alignment horizontal="right"/>
    </xf>
    <xf numFmtId="4" fontId="4" fillId="2" borderId="7" xfId="1" applyNumberFormat="1" applyFill="1" applyBorder="1" applyAlignment="1">
      <alignment horizontal="right"/>
    </xf>
    <xf numFmtId="4" fontId="4" fillId="2" borderId="9" xfId="1" applyNumberFormat="1" applyFill="1" applyBorder="1" applyAlignment="1">
      <alignment horizontal="right"/>
    </xf>
    <xf numFmtId="4" fontId="4" fillId="2" borderId="11" xfId="1" applyNumberFormat="1" applyFill="1" applyBorder="1" applyAlignment="1">
      <alignment horizontal="right"/>
    </xf>
    <xf numFmtId="173" fontId="13" fillId="5" borderId="0" xfId="0" applyNumberFormat="1" applyFont="1" applyFill="1"/>
    <xf numFmtId="173" fontId="31" fillId="5" borderId="0" xfId="0" applyNumberFormat="1" applyFont="1" applyFill="1"/>
    <xf numFmtId="173"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4" fillId="2" borderId="1" xfId="1" quotePrefix="1" applyFill="1" applyBorder="1"/>
    <xf numFmtId="16" fontId="4" fillId="2" borderId="0" xfId="1" quotePrefix="1" applyNumberFormat="1" applyFill="1"/>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73" fontId="17" fillId="9" borderId="12" xfId="0" applyNumberFormat="1" applyFont="1" applyFill="1" applyBorder="1" applyAlignment="1">
      <alignment horizontal="right"/>
    </xf>
    <xf numFmtId="0" fontId="31"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21">
    <dxf>
      <numFmt numFmtId="188" formatCode="\^;\^;\^"/>
    </dxf>
    <dxf>
      <numFmt numFmtId="189" formatCode="\^"/>
    </dxf>
    <dxf>
      <numFmt numFmtId="190" formatCode="&quot;-&quot;"/>
    </dxf>
    <dxf>
      <numFmt numFmtId="190" formatCode="&quot;-&quot;"/>
    </dxf>
    <dxf>
      <numFmt numFmtId="188" formatCode="\^;\^;\^"/>
    </dxf>
    <dxf>
      <numFmt numFmtId="188" formatCode="\^;\^;\^"/>
    </dxf>
    <dxf>
      <numFmt numFmtId="188" formatCode="\^;\^;\^"/>
    </dxf>
    <dxf>
      <numFmt numFmtId="188" formatCode="\^;\^;\^"/>
    </dxf>
    <dxf>
      <numFmt numFmtId="190" formatCode="&quot;-&quot;"/>
    </dxf>
    <dxf>
      <numFmt numFmtId="189" formatCode="\^"/>
    </dxf>
    <dxf>
      <numFmt numFmtId="188" formatCode="\^;\^;\^"/>
    </dxf>
    <dxf>
      <numFmt numFmtId="190" formatCode="&quot;-&quot;"/>
    </dxf>
    <dxf>
      <numFmt numFmtId="191" formatCode="&quot;^&quot;"/>
    </dxf>
    <dxf>
      <numFmt numFmtId="189" formatCode="\^"/>
    </dxf>
    <dxf>
      <numFmt numFmtId="189" formatCode="\^"/>
    </dxf>
    <dxf>
      <numFmt numFmtId="191" formatCode="&quot;^&quot;"/>
    </dxf>
    <dxf>
      <numFmt numFmtId="189" formatCode="\^"/>
    </dxf>
    <dxf>
      <numFmt numFmtId="189" formatCode="\^"/>
    </dxf>
    <dxf>
      <numFmt numFmtId="189"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9" formatCode="\^"/>
    </dxf>
    <dxf>
      <numFmt numFmtId="188" formatCode="\^;\^;\^"/>
    </dxf>
    <dxf>
      <numFmt numFmtId="189" formatCode="\^"/>
    </dxf>
    <dxf>
      <numFmt numFmtId="188"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8" formatCode="\^;\^;\^"/>
    </dxf>
    <dxf>
      <numFmt numFmtId="189" formatCode="\^"/>
    </dxf>
    <dxf>
      <numFmt numFmtId="192" formatCode="\^;\^;0"/>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3" formatCode="\^;&quot;^&quot;"/>
    </dxf>
    <dxf>
      <numFmt numFmtId="188" formatCode="\^;\^;\^"/>
    </dxf>
    <dxf>
      <numFmt numFmtId="190" formatCode="&quot;-&quot;"/>
    </dxf>
    <dxf>
      <numFmt numFmtId="189" formatCode="\^"/>
    </dxf>
    <dxf>
      <numFmt numFmtId="183" formatCode="\^;&quot;^&quot;"/>
    </dxf>
    <dxf>
      <numFmt numFmtId="188" formatCode="\^;\^;\^"/>
    </dxf>
    <dxf>
      <numFmt numFmtId="190" formatCode="&quot;-&quot;"/>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8" formatCode="\^;\^;\^"/>
    </dxf>
    <dxf>
      <numFmt numFmtId="189" formatCode="\^"/>
    </dxf>
    <dxf>
      <numFmt numFmtId="189" formatCode="\^"/>
    </dxf>
    <dxf>
      <numFmt numFmtId="190" formatCode="&quot;-&quot;"/>
    </dxf>
    <dxf>
      <numFmt numFmtId="189" formatCode="\^"/>
    </dxf>
    <dxf>
      <numFmt numFmtId="188" formatCode="\^;\^;\^"/>
    </dxf>
    <dxf>
      <numFmt numFmtId="189" formatCode="\^"/>
    </dxf>
    <dxf>
      <numFmt numFmtId="189" formatCode="\^"/>
    </dxf>
    <dxf>
      <numFmt numFmtId="190" formatCode="&quot;-&quot;"/>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8" formatCode="\^;\^;\^"/>
    </dxf>
    <dxf>
      <numFmt numFmtId="189" formatCode="\^"/>
    </dxf>
    <dxf>
      <numFmt numFmtId="189" formatCode="\^"/>
    </dxf>
    <dxf>
      <numFmt numFmtId="190" formatCode="&quot;-&quot;"/>
    </dxf>
    <dxf>
      <numFmt numFmtId="189" formatCode="\^"/>
    </dxf>
    <dxf>
      <numFmt numFmtId="189" formatCode="\^"/>
    </dxf>
    <dxf>
      <numFmt numFmtId="189" formatCode="\^"/>
    </dxf>
    <dxf>
      <numFmt numFmtId="188" formatCode="\^;\^;\^"/>
    </dxf>
    <dxf>
      <numFmt numFmtId="190" formatCode="&quot;-&quot;"/>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8" formatCode="\^;\^;\^"/>
    </dxf>
    <dxf>
      <numFmt numFmtId="190" formatCode="&quot;-&quot;"/>
    </dxf>
    <dxf>
      <numFmt numFmtId="188" formatCode="\^;\^;\^"/>
    </dxf>
    <dxf>
      <numFmt numFmtId="190" formatCode="&quot;-&quot;"/>
    </dxf>
    <dxf>
      <numFmt numFmtId="188"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90" formatCode="&quot;-&quot;"/>
    </dxf>
    <dxf>
      <numFmt numFmtId="190" formatCode="&quot;-&quot;"/>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8" formatCode="\^;\^;\^"/>
    </dxf>
    <dxf>
      <numFmt numFmtId="189" formatCode="\^"/>
    </dxf>
    <dxf>
      <numFmt numFmtId="190" formatCode="&quot;-&quot;"/>
    </dxf>
    <dxf>
      <numFmt numFmtId="189" formatCode="\^"/>
    </dxf>
    <dxf>
      <numFmt numFmtId="189" formatCode="\^"/>
    </dxf>
    <dxf>
      <numFmt numFmtId="183" formatCode="\^;&quot;^&quot;"/>
    </dxf>
    <dxf>
      <numFmt numFmtId="189" formatCode="\^"/>
    </dxf>
    <dxf>
      <numFmt numFmtId="189" formatCode="\^"/>
    </dxf>
    <dxf>
      <numFmt numFmtId="183" formatCode="\^;&quot;^&quot;"/>
    </dxf>
    <dxf>
      <numFmt numFmtId="189" formatCode="\^"/>
    </dxf>
    <dxf>
      <numFmt numFmtId="189"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694</v>
      </c>
    </row>
    <row r="3" spans="1:9" ht="15" customHeight="1" x14ac:dyDescent="0.2">
      <c r="A3" s="499">
        <v>45505</v>
      </c>
    </row>
    <row r="4" spans="1:9" ht="15" customHeight="1" x14ac:dyDescent="0.25">
      <c r="A4" s="768" t="s">
        <v>19</v>
      </c>
      <c r="B4" s="768"/>
      <c r="C4" s="768"/>
      <c r="D4" s="768"/>
      <c r="E4" s="768"/>
      <c r="F4" s="768"/>
      <c r="G4" s="768"/>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9" t="s">
        <v>617</v>
      </c>
      <c r="D63" s="719"/>
      <c r="E63" s="719"/>
      <c r="F63" s="719"/>
      <c r="G63" s="719"/>
    </row>
    <row r="64" spans="1:8" ht="15" customHeight="1" x14ac:dyDescent="0.2">
      <c r="B64" s="6"/>
      <c r="C64" s="8" t="s">
        <v>360</v>
      </c>
      <c r="D64" s="8"/>
      <c r="E64" s="8"/>
      <c r="F64" s="8"/>
      <c r="G64" s="8"/>
    </row>
    <row r="65" spans="2:9" ht="15" customHeight="1" x14ac:dyDescent="0.2">
      <c r="B65" s="6"/>
      <c r="C65" s="8" t="s">
        <v>622</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9" t="s">
        <v>504</v>
      </c>
      <c r="B98" s="770"/>
      <c r="C98" s="770"/>
      <c r="D98" s="770"/>
      <c r="E98" s="770"/>
      <c r="F98" s="770"/>
      <c r="G98" s="770"/>
      <c r="H98" s="770"/>
      <c r="I98" s="770"/>
      <c r="J98" s="770"/>
      <c r="K98" s="770"/>
    </row>
    <row r="99" spans="1:11" ht="15" customHeight="1" x14ac:dyDescent="0.2">
      <c r="A99" s="770"/>
      <c r="B99" s="770"/>
      <c r="C99" s="770"/>
      <c r="D99" s="770"/>
      <c r="E99" s="770"/>
      <c r="F99" s="770"/>
      <c r="G99" s="770"/>
      <c r="H99" s="770"/>
      <c r="I99" s="770"/>
      <c r="J99" s="770"/>
      <c r="K99" s="770"/>
    </row>
    <row r="100" spans="1:11" ht="15" customHeight="1" x14ac:dyDescent="0.2">
      <c r="A100" s="770"/>
      <c r="B100" s="770"/>
      <c r="C100" s="770"/>
      <c r="D100" s="770"/>
      <c r="E100" s="770"/>
      <c r="F100" s="770"/>
      <c r="G100" s="770"/>
      <c r="H100" s="770"/>
      <c r="I100" s="770"/>
      <c r="J100" s="770"/>
      <c r="K100" s="770"/>
    </row>
    <row r="101" spans="1:11" ht="15" customHeight="1" x14ac:dyDescent="0.2">
      <c r="A101" s="770"/>
      <c r="B101" s="770"/>
      <c r="C101" s="770"/>
      <c r="D101" s="770"/>
      <c r="E101" s="770"/>
      <c r="F101" s="770"/>
      <c r="G101" s="770"/>
      <c r="H101" s="770"/>
      <c r="I101" s="770"/>
      <c r="J101" s="770"/>
      <c r="K101" s="770"/>
    </row>
    <row r="102" spans="1:11" ht="15" customHeight="1" x14ac:dyDescent="0.2">
      <c r="A102" s="770"/>
      <c r="B102" s="770"/>
      <c r="C102" s="770"/>
      <c r="D102" s="770"/>
      <c r="E102" s="770"/>
      <c r="F102" s="770"/>
      <c r="G102" s="770"/>
      <c r="H102" s="770"/>
      <c r="I102" s="770"/>
      <c r="J102" s="770"/>
      <c r="K102" s="770"/>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87">
        <f>INDICE!A3</f>
        <v>45505</v>
      </c>
      <c r="C3" s="788"/>
      <c r="D3" s="788" t="s">
        <v>115</v>
      </c>
      <c r="E3" s="788"/>
      <c r="F3" s="788" t="s">
        <v>116</v>
      </c>
      <c r="G3" s="789"/>
      <c r="H3" s="788"/>
    </row>
    <row r="4" spans="1:8" x14ac:dyDescent="0.2">
      <c r="A4" s="347"/>
      <c r="B4" s="348" t="s">
        <v>47</v>
      </c>
      <c r="C4" s="348" t="s">
        <v>417</v>
      </c>
      <c r="D4" s="348" t="s">
        <v>47</v>
      </c>
      <c r="E4" s="348" t="s">
        <v>417</v>
      </c>
      <c r="F4" s="348" t="s">
        <v>47</v>
      </c>
      <c r="G4" s="349" t="s">
        <v>417</v>
      </c>
      <c r="H4" s="349" t="s">
        <v>106</v>
      </c>
    </row>
    <row r="5" spans="1:8" x14ac:dyDescent="0.2">
      <c r="A5" s="350" t="s">
        <v>171</v>
      </c>
      <c r="B5" s="322">
        <v>1846.9798699999997</v>
      </c>
      <c r="C5" s="315">
        <v>3.2723922287723473</v>
      </c>
      <c r="D5" s="314">
        <v>14594.885920000001</v>
      </c>
      <c r="E5" s="315">
        <v>1.2274081824511867</v>
      </c>
      <c r="F5" s="314">
        <v>21825.049380000008</v>
      </c>
      <c r="G5" s="329">
        <v>9.8855387886932378E-2</v>
      </c>
      <c r="H5" s="320">
        <v>73.230216103479279</v>
      </c>
    </row>
    <row r="6" spans="1:8" x14ac:dyDescent="0.2">
      <c r="A6" s="350" t="s">
        <v>172</v>
      </c>
      <c r="B6" s="580">
        <v>6.6158599999999996</v>
      </c>
      <c r="C6" s="329">
        <v>2002.2751827136958</v>
      </c>
      <c r="D6" s="351">
        <v>26.81758</v>
      </c>
      <c r="E6" s="315">
        <v>1211.5206111200771</v>
      </c>
      <c r="F6" s="314">
        <v>28.742019999999997</v>
      </c>
      <c r="G6" s="315">
        <v>101.01493518528228</v>
      </c>
      <c r="H6" s="320">
        <v>9.6438926629843102E-2</v>
      </c>
    </row>
    <row r="7" spans="1:8" x14ac:dyDescent="0.2">
      <c r="A7" s="350" t="s">
        <v>173</v>
      </c>
      <c r="B7" s="337">
        <v>0.33001999999999998</v>
      </c>
      <c r="C7" s="329">
        <v>0</v>
      </c>
      <c r="D7" s="328">
        <v>0.79716999999999993</v>
      </c>
      <c r="E7" s="329">
        <v>3523.5</v>
      </c>
      <c r="F7" s="328">
        <v>0.8438199999999999</v>
      </c>
      <c r="G7" s="315">
        <v>2120.5789473684208</v>
      </c>
      <c r="H7" s="580">
        <v>2.8312935231690119E-3</v>
      </c>
    </row>
    <row r="8" spans="1:8" x14ac:dyDescent="0.2">
      <c r="A8" s="361" t="s">
        <v>174</v>
      </c>
      <c r="B8" s="323">
        <v>1853.9257499999999</v>
      </c>
      <c r="C8" s="324">
        <v>3.6425283725237518</v>
      </c>
      <c r="D8" s="323">
        <v>14622.500669999999</v>
      </c>
      <c r="E8" s="370">
        <v>1.4044028920785498</v>
      </c>
      <c r="F8" s="323">
        <v>21854.635220000007</v>
      </c>
      <c r="G8" s="324">
        <v>0.16868458868274511</v>
      </c>
      <c r="H8" s="324">
        <v>73.329486323632295</v>
      </c>
    </row>
    <row r="9" spans="1:8" x14ac:dyDescent="0.2">
      <c r="A9" s="350" t="s">
        <v>175</v>
      </c>
      <c r="B9" s="322">
        <v>259.36574999999999</v>
      </c>
      <c r="C9" s="315">
        <v>12.118420121524839</v>
      </c>
      <c r="D9" s="314">
        <v>2400.0076000000004</v>
      </c>
      <c r="E9" s="315">
        <v>1.851894132828354</v>
      </c>
      <c r="F9" s="314">
        <v>3668.8206600000003</v>
      </c>
      <c r="G9" s="315">
        <v>-11.041876965478997</v>
      </c>
      <c r="H9" s="320">
        <v>12.310099514501507</v>
      </c>
    </row>
    <row r="10" spans="1:8" x14ac:dyDescent="0.2">
      <c r="A10" s="350" t="s">
        <v>176</v>
      </c>
      <c r="B10" s="322">
        <v>50.538330000000002</v>
      </c>
      <c r="C10" s="315">
        <v>19.988532572953488</v>
      </c>
      <c r="D10" s="314">
        <v>762.62584999999967</v>
      </c>
      <c r="E10" s="329">
        <v>9.3447774311311456</v>
      </c>
      <c r="F10" s="314">
        <v>1227.7469900000003</v>
      </c>
      <c r="G10" s="329">
        <v>41.263144480087284</v>
      </c>
      <c r="H10" s="320">
        <v>4.1194947985082733</v>
      </c>
    </row>
    <row r="11" spans="1:8" x14ac:dyDescent="0.2">
      <c r="A11" s="350" t="s">
        <v>177</v>
      </c>
      <c r="B11" s="322">
        <v>256.68745000000001</v>
      </c>
      <c r="C11" s="315">
        <v>1.0440641366337111</v>
      </c>
      <c r="D11" s="314">
        <v>1988.9754700000003</v>
      </c>
      <c r="E11" s="315">
        <v>-1.6957718152894641</v>
      </c>
      <c r="F11" s="314">
        <v>3052.1358899999996</v>
      </c>
      <c r="G11" s="315">
        <v>-12.074246996411981</v>
      </c>
      <c r="H11" s="320">
        <v>10.24091936335793</v>
      </c>
    </row>
    <row r="12" spans="1:8" s="3" customFormat="1" x14ac:dyDescent="0.2">
      <c r="A12" s="352" t="s">
        <v>148</v>
      </c>
      <c r="B12" s="325">
        <v>2420.5172799999996</v>
      </c>
      <c r="C12" s="326">
        <v>4.5012961111915333</v>
      </c>
      <c r="D12" s="325">
        <v>19774.10959</v>
      </c>
      <c r="E12" s="326">
        <v>1.4208122562782988</v>
      </c>
      <c r="F12" s="325">
        <v>29803.338760000006</v>
      </c>
      <c r="G12" s="326">
        <v>-1.5820713709941516</v>
      </c>
      <c r="H12" s="326">
        <v>100</v>
      </c>
    </row>
    <row r="13" spans="1:8" x14ac:dyDescent="0.2">
      <c r="A13" s="362" t="s">
        <v>149</v>
      </c>
      <c r="B13" s="327"/>
      <c r="C13" s="327"/>
      <c r="D13" s="327"/>
      <c r="E13" s="327"/>
      <c r="F13" s="327"/>
      <c r="G13" s="327"/>
      <c r="H13" s="327"/>
    </row>
    <row r="14" spans="1:8" s="105" customFormat="1" x14ac:dyDescent="0.2">
      <c r="A14" s="596" t="s">
        <v>178</v>
      </c>
      <c r="B14" s="587">
        <v>110.17453000000008</v>
      </c>
      <c r="C14" s="588">
        <v>-39.638124148157033</v>
      </c>
      <c r="D14" s="589">
        <v>888.28151000000003</v>
      </c>
      <c r="E14" s="588">
        <v>-29.516535258779907</v>
      </c>
      <c r="F14" s="314">
        <v>1554.4395499999996</v>
      </c>
      <c r="G14" s="588">
        <v>-9.6460769242242801</v>
      </c>
      <c r="H14" s="590">
        <v>5.2156557442022624</v>
      </c>
    </row>
    <row r="15" spans="1:8" s="105" customFormat="1" x14ac:dyDescent="0.2">
      <c r="A15" s="597" t="s">
        <v>557</v>
      </c>
      <c r="B15" s="592">
        <v>5.9427692829661645</v>
      </c>
      <c r="C15" s="593"/>
      <c r="D15" s="594">
        <v>6.0747578683475627</v>
      </c>
      <c r="E15" s="593"/>
      <c r="F15" s="594">
        <v>7.112630956097922</v>
      </c>
      <c r="G15" s="593"/>
      <c r="H15" s="595"/>
    </row>
    <row r="16" spans="1:8" s="105" customFormat="1" x14ac:dyDescent="0.2">
      <c r="A16" s="598" t="s">
        <v>423</v>
      </c>
      <c r="B16" s="599">
        <v>148.81918000000002</v>
      </c>
      <c r="C16" s="600">
        <v>8.4359352636377434</v>
      </c>
      <c r="D16" s="601">
        <v>1154.9727800000001</v>
      </c>
      <c r="E16" s="600">
        <v>-3.1421112560416806</v>
      </c>
      <c r="F16" s="601">
        <v>1769.0010299999999</v>
      </c>
      <c r="G16" s="600">
        <v>-19.370460326536129</v>
      </c>
      <c r="H16" s="602">
        <v>5.9355800510989445</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90" t="s">
        <v>424</v>
      </c>
      <c r="B19" s="791"/>
      <c r="C19" s="791"/>
      <c r="D19" s="791"/>
      <c r="E19" s="791"/>
      <c r="F19" s="791"/>
      <c r="G19" s="791"/>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84" t="s">
        <v>676</v>
      </c>
      <c r="B21" s="784"/>
      <c r="C21" s="784"/>
      <c r="D21" s="784"/>
      <c r="E21" s="784"/>
      <c r="F21" s="784"/>
      <c r="G21" s="784"/>
      <c r="H21" s="784"/>
    </row>
    <row r="22" spans="1:22" x14ac:dyDescent="0.2">
      <c r="A22" s="784"/>
      <c r="B22" s="784"/>
      <c r="C22" s="784"/>
      <c r="D22" s="784"/>
      <c r="E22" s="784"/>
      <c r="F22" s="784"/>
      <c r="G22" s="784"/>
      <c r="H22" s="784"/>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196" priority="35" operator="between">
      <formula>0</formula>
      <formula>0.5</formula>
    </cfRule>
    <cfRule type="cellIs" dxfId="195" priority="36" operator="between">
      <formula>0</formula>
      <formula>0.49</formula>
    </cfRule>
  </conditionalFormatting>
  <conditionalFormatting sqref="B7:F7">
    <cfRule type="cellIs" dxfId="194" priority="1" operator="equal">
      <formula>0</formula>
    </cfRule>
    <cfRule type="cellIs" dxfId="193" priority="2" operator="between">
      <formula>0</formula>
      <formula>0.5</formula>
    </cfRule>
  </conditionalFormatting>
  <conditionalFormatting sqref="D6">
    <cfRule type="cellIs" dxfId="192" priority="33" operator="between">
      <formula>0</formula>
      <formula>0.5</formula>
    </cfRule>
    <cfRule type="cellIs" dxfId="191" priority="34" operator="between">
      <formula>0</formula>
      <formula>0.49</formula>
    </cfRule>
  </conditionalFormatting>
  <conditionalFormatting sqref="E8">
    <cfRule type="cellIs" dxfId="190" priority="15" operator="between">
      <formula>-0.04999999</formula>
      <formula>-0.00000001</formula>
    </cfRule>
  </conditionalFormatting>
  <conditionalFormatting sqref="E10">
    <cfRule type="cellIs" dxfId="189" priority="5" operator="equal">
      <formula>0</formula>
    </cfRule>
    <cfRule type="cellIs" dxfId="188" priority="6" operator="between">
      <formula>-0.5</formula>
      <formula>0.5</formula>
    </cfRule>
  </conditionalFormatting>
  <conditionalFormatting sqref="G10">
    <cfRule type="cellIs" dxfId="187" priority="3" operator="equal">
      <formula>0</formula>
    </cfRule>
    <cfRule type="cellIs" dxfId="186" priority="4" operator="between">
      <formula>-0.5</formula>
      <formula>0.5</formula>
    </cfRule>
  </conditionalFormatting>
  <conditionalFormatting sqref="H7">
    <cfRule type="cellIs" dxfId="185" priority="11" operator="between">
      <formula>0</formula>
      <formula>0.5</formula>
    </cfRule>
    <cfRule type="cellIs" dxfId="184"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85">
        <f>INDICE!A3</f>
        <v>45505</v>
      </c>
      <c r="C3" s="785"/>
      <c r="D3" s="785">
        <f>INDICE!C3</f>
        <v>0</v>
      </c>
      <c r="E3" s="785"/>
      <c r="F3" s="91"/>
      <c r="G3" s="786" t="s">
        <v>116</v>
      </c>
      <c r="H3" s="786"/>
      <c r="I3" s="786"/>
      <c r="J3" s="786"/>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306.27936999999997</v>
      </c>
      <c r="C5" s="94">
        <v>48.145589999999991</v>
      </c>
      <c r="D5" s="94">
        <v>1.90419</v>
      </c>
      <c r="E5" s="339">
        <v>356.32914999999997</v>
      </c>
      <c r="F5" s="94"/>
      <c r="G5" s="94">
        <v>3472.7952600000021</v>
      </c>
      <c r="H5" s="94">
        <v>646.67203999999981</v>
      </c>
      <c r="I5" s="94">
        <v>61.692340000000023</v>
      </c>
      <c r="J5" s="339">
        <v>4181.1596400000017</v>
      </c>
    </row>
    <row r="6" spans="1:10" x14ac:dyDescent="0.2">
      <c r="A6" s="364" t="s">
        <v>154</v>
      </c>
      <c r="B6" s="96">
        <v>67.585660000000033</v>
      </c>
      <c r="C6" s="96">
        <v>17.048919999999999</v>
      </c>
      <c r="D6" s="96">
        <v>2.11328</v>
      </c>
      <c r="E6" s="341">
        <v>86.747860000000031</v>
      </c>
      <c r="F6" s="96"/>
      <c r="G6" s="96">
        <v>795.29774000000009</v>
      </c>
      <c r="H6" s="96">
        <v>250.59837000000022</v>
      </c>
      <c r="I6" s="96">
        <v>81.434129999999996</v>
      </c>
      <c r="J6" s="341">
        <v>1127.3302400000005</v>
      </c>
    </row>
    <row r="7" spans="1:10" x14ac:dyDescent="0.2">
      <c r="A7" s="364" t="s">
        <v>155</v>
      </c>
      <c r="B7" s="96">
        <v>36.542499999999997</v>
      </c>
      <c r="C7" s="96">
        <v>5.2609699999999995</v>
      </c>
      <c r="D7" s="96">
        <v>1.3777999999999999</v>
      </c>
      <c r="E7" s="341">
        <v>43.181269999999998</v>
      </c>
      <c r="F7" s="96"/>
      <c r="G7" s="96">
        <v>392.2684000000001</v>
      </c>
      <c r="H7" s="96">
        <v>70.944720000000018</v>
      </c>
      <c r="I7" s="96">
        <v>34.492579999999997</v>
      </c>
      <c r="J7" s="341">
        <v>497.70570000000009</v>
      </c>
    </row>
    <row r="8" spans="1:10" x14ac:dyDescent="0.2">
      <c r="A8" s="364" t="s">
        <v>156</v>
      </c>
      <c r="B8" s="96">
        <v>37.971159999999998</v>
      </c>
      <c r="C8" s="96">
        <v>3.0344600000000002</v>
      </c>
      <c r="D8" s="96">
        <v>14.74652</v>
      </c>
      <c r="E8" s="341">
        <v>55.752139999999997</v>
      </c>
      <c r="F8" s="96"/>
      <c r="G8" s="96">
        <v>353.32377000000002</v>
      </c>
      <c r="H8" s="96">
        <v>41.174939999999978</v>
      </c>
      <c r="I8" s="96">
        <v>153.70305000000002</v>
      </c>
      <c r="J8" s="341">
        <v>548.20176000000004</v>
      </c>
    </row>
    <row r="9" spans="1:10" x14ac:dyDescent="0.2">
      <c r="A9" s="364" t="s">
        <v>157</v>
      </c>
      <c r="B9" s="96">
        <v>54.123309999999996</v>
      </c>
      <c r="C9" s="96">
        <v>0</v>
      </c>
      <c r="D9" s="96">
        <v>0</v>
      </c>
      <c r="E9" s="341">
        <v>54.123309999999996</v>
      </c>
      <c r="F9" s="96"/>
      <c r="G9" s="96">
        <v>656.61021000000028</v>
      </c>
      <c r="H9" s="96">
        <v>0</v>
      </c>
      <c r="I9" s="96">
        <v>2.3080100000000003</v>
      </c>
      <c r="J9" s="341">
        <v>658.91822000000025</v>
      </c>
    </row>
    <row r="10" spans="1:10" x14ac:dyDescent="0.2">
      <c r="A10" s="364" t="s">
        <v>158</v>
      </c>
      <c r="B10" s="96">
        <v>27.866990000000001</v>
      </c>
      <c r="C10" s="96">
        <v>3.9640299999999997</v>
      </c>
      <c r="D10" s="96">
        <v>9.8819999999999991E-2</v>
      </c>
      <c r="E10" s="341">
        <v>31.929840000000002</v>
      </c>
      <c r="F10" s="96"/>
      <c r="G10" s="96">
        <v>285.85230000000013</v>
      </c>
      <c r="H10" s="96">
        <v>52.682449999999989</v>
      </c>
      <c r="I10" s="96">
        <v>2.4309100000000003</v>
      </c>
      <c r="J10" s="341">
        <v>340.96566000000013</v>
      </c>
    </row>
    <row r="11" spans="1:10" x14ac:dyDescent="0.2">
      <c r="A11" s="364" t="s">
        <v>159</v>
      </c>
      <c r="B11" s="96">
        <v>158.51790000000005</v>
      </c>
      <c r="C11" s="96">
        <v>39.975589999999997</v>
      </c>
      <c r="D11" s="96">
        <v>5.3596600000000008</v>
      </c>
      <c r="E11" s="341">
        <v>203.85315000000006</v>
      </c>
      <c r="F11" s="96"/>
      <c r="G11" s="96">
        <v>1682.1428200000003</v>
      </c>
      <c r="H11" s="96">
        <v>566.03594999999984</v>
      </c>
      <c r="I11" s="96">
        <v>170.2091999999999</v>
      </c>
      <c r="J11" s="341">
        <v>2418.3879699999998</v>
      </c>
    </row>
    <row r="12" spans="1:10" x14ac:dyDescent="0.2">
      <c r="A12" s="364" t="s">
        <v>508</v>
      </c>
      <c r="B12" s="96">
        <v>103.37774</v>
      </c>
      <c r="C12" s="96">
        <v>30.703629999999997</v>
      </c>
      <c r="D12" s="96">
        <v>3.1697299999999995</v>
      </c>
      <c r="E12" s="341">
        <v>137.25109999999998</v>
      </c>
      <c r="F12" s="96"/>
      <c r="G12" s="96">
        <v>1234.7877699999999</v>
      </c>
      <c r="H12" s="96">
        <v>450.88232999999997</v>
      </c>
      <c r="I12" s="96">
        <v>134.15032999999991</v>
      </c>
      <c r="J12" s="341">
        <v>1819.8204299999998</v>
      </c>
    </row>
    <row r="13" spans="1:10" x14ac:dyDescent="0.2">
      <c r="A13" s="364" t="s">
        <v>160</v>
      </c>
      <c r="B13" s="96">
        <v>288.71014999999994</v>
      </c>
      <c r="C13" s="96">
        <v>28.569940000000006</v>
      </c>
      <c r="D13" s="96">
        <v>3.1953100000000001</v>
      </c>
      <c r="E13" s="341">
        <v>320.47539999999998</v>
      </c>
      <c r="F13" s="96"/>
      <c r="G13" s="96">
        <v>3622.072650000001</v>
      </c>
      <c r="H13" s="96">
        <v>435.18567000000019</v>
      </c>
      <c r="I13" s="96">
        <v>87.650090000000006</v>
      </c>
      <c r="J13" s="341">
        <v>4144.9084100000009</v>
      </c>
    </row>
    <row r="14" spans="1:10" x14ac:dyDescent="0.2">
      <c r="A14" s="364" t="s">
        <v>161</v>
      </c>
      <c r="B14" s="96">
        <v>1.1848799999999999</v>
      </c>
      <c r="C14" s="96">
        <v>0</v>
      </c>
      <c r="D14" s="96">
        <v>0</v>
      </c>
      <c r="E14" s="341">
        <v>1.1848799999999999</v>
      </c>
      <c r="F14" s="96"/>
      <c r="G14" s="96">
        <v>12.338989999999997</v>
      </c>
      <c r="H14" s="96">
        <v>0</v>
      </c>
      <c r="I14" s="96">
        <v>0.38239999999999996</v>
      </c>
      <c r="J14" s="341">
        <v>12.721389999999998</v>
      </c>
    </row>
    <row r="15" spans="1:10" x14ac:dyDescent="0.2">
      <c r="A15" s="364" t="s">
        <v>162</v>
      </c>
      <c r="B15" s="96">
        <v>178.95717000000005</v>
      </c>
      <c r="C15" s="96">
        <v>14.747159999999999</v>
      </c>
      <c r="D15" s="96">
        <v>1.41167</v>
      </c>
      <c r="E15" s="341">
        <v>195.11600000000004</v>
      </c>
      <c r="F15" s="96"/>
      <c r="G15" s="96">
        <v>2002.5802800000015</v>
      </c>
      <c r="H15" s="96">
        <v>207.53700000000001</v>
      </c>
      <c r="I15" s="96">
        <v>38.977609999999999</v>
      </c>
      <c r="J15" s="341">
        <v>2249.0948900000012</v>
      </c>
    </row>
    <row r="16" spans="1:10" x14ac:dyDescent="0.2">
      <c r="A16" s="364" t="s">
        <v>163</v>
      </c>
      <c r="B16" s="96">
        <v>60.384009999999996</v>
      </c>
      <c r="C16" s="96">
        <v>12.125360000000001</v>
      </c>
      <c r="D16" s="96">
        <v>0.26894000000000001</v>
      </c>
      <c r="E16" s="341">
        <v>72.778309999999991</v>
      </c>
      <c r="F16" s="96"/>
      <c r="G16" s="96">
        <v>703.99890000000039</v>
      </c>
      <c r="H16" s="96">
        <v>144.65271999999999</v>
      </c>
      <c r="I16" s="96">
        <v>13.610880000000002</v>
      </c>
      <c r="J16" s="341">
        <v>862.26250000000027</v>
      </c>
    </row>
    <row r="17" spans="1:10" x14ac:dyDescent="0.2">
      <c r="A17" s="364" t="s">
        <v>164</v>
      </c>
      <c r="B17" s="96">
        <v>122.70483000000003</v>
      </c>
      <c r="C17" s="96">
        <v>19.357500000000002</v>
      </c>
      <c r="D17" s="96">
        <v>10.041359999999999</v>
      </c>
      <c r="E17" s="341">
        <v>152.10369000000003</v>
      </c>
      <c r="F17" s="96"/>
      <c r="G17" s="96">
        <v>1307.5070799999996</v>
      </c>
      <c r="H17" s="96">
        <v>256.21752999999995</v>
      </c>
      <c r="I17" s="96">
        <v>192.64838999999992</v>
      </c>
      <c r="J17" s="341">
        <v>1756.3729999999994</v>
      </c>
    </row>
    <row r="18" spans="1:10" x14ac:dyDescent="0.2">
      <c r="A18" s="364" t="s">
        <v>165</v>
      </c>
      <c r="B18" s="96">
        <v>10.3894</v>
      </c>
      <c r="C18" s="96">
        <v>2.6158299999999999</v>
      </c>
      <c r="D18" s="96">
        <v>0.58248000000000011</v>
      </c>
      <c r="E18" s="341">
        <v>13.587710000000001</v>
      </c>
      <c r="F18" s="96"/>
      <c r="G18" s="96">
        <v>153.00118000000001</v>
      </c>
      <c r="H18" s="96">
        <v>39.148060000000001</v>
      </c>
      <c r="I18" s="96">
        <v>16.858470000000004</v>
      </c>
      <c r="J18" s="341">
        <v>209.00771000000003</v>
      </c>
    </row>
    <row r="19" spans="1:10" x14ac:dyDescent="0.2">
      <c r="A19" s="364" t="s">
        <v>166</v>
      </c>
      <c r="B19" s="96">
        <v>135.08879000000002</v>
      </c>
      <c r="C19" s="96">
        <v>7.7020100000000005</v>
      </c>
      <c r="D19" s="96">
        <v>3.8158700000000003</v>
      </c>
      <c r="E19" s="341">
        <v>146.60667000000001</v>
      </c>
      <c r="F19" s="96"/>
      <c r="G19" s="96">
        <v>1820.3581499999998</v>
      </c>
      <c r="H19" s="96">
        <v>127.42168000000001</v>
      </c>
      <c r="I19" s="96">
        <v>160.55199999999996</v>
      </c>
      <c r="J19" s="341">
        <v>2108.3318299999996</v>
      </c>
    </row>
    <row r="20" spans="1:10" x14ac:dyDescent="0.2">
      <c r="A20" s="364" t="s">
        <v>167</v>
      </c>
      <c r="B20" s="96">
        <v>1.2553700000000001</v>
      </c>
      <c r="C20" s="96">
        <v>0</v>
      </c>
      <c r="D20" s="96">
        <v>0</v>
      </c>
      <c r="E20" s="341">
        <v>1.2553700000000001</v>
      </c>
      <c r="F20" s="96"/>
      <c r="G20" s="96">
        <v>13.146430000000001</v>
      </c>
      <c r="H20" s="96">
        <v>0</v>
      </c>
      <c r="I20" s="96">
        <v>0</v>
      </c>
      <c r="J20" s="341">
        <v>13.146430000000001</v>
      </c>
    </row>
    <row r="21" spans="1:10" x14ac:dyDescent="0.2">
      <c r="A21" s="364" t="s">
        <v>168</v>
      </c>
      <c r="B21" s="96">
        <v>85.305579999999992</v>
      </c>
      <c r="C21" s="96">
        <v>10.471980000000002</v>
      </c>
      <c r="D21" s="96">
        <v>0.24078000000000002</v>
      </c>
      <c r="E21" s="341">
        <v>96.018339999999995</v>
      </c>
      <c r="F21" s="96"/>
      <c r="G21" s="96">
        <v>972.43898999999999</v>
      </c>
      <c r="H21" s="96">
        <v>141.39577</v>
      </c>
      <c r="I21" s="96">
        <v>8.1524900000000002</v>
      </c>
      <c r="J21" s="341">
        <v>1121.9872499999999</v>
      </c>
    </row>
    <row r="22" spans="1:10" x14ac:dyDescent="0.2">
      <c r="A22" s="364" t="s">
        <v>169</v>
      </c>
      <c r="B22" s="96">
        <v>42.982680000000009</v>
      </c>
      <c r="C22" s="96">
        <v>5.9026699999999996</v>
      </c>
      <c r="D22" s="96">
        <v>0.29899999999999999</v>
      </c>
      <c r="E22" s="341">
        <v>49.184350000000009</v>
      </c>
      <c r="F22" s="96"/>
      <c r="G22" s="96">
        <v>584.45514000000026</v>
      </c>
      <c r="H22" s="96">
        <v>88.058340000000001</v>
      </c>
      <c r="I22" s="96">
        <v>11.460899999999999</v>
      </c>
      <c r="J22" s="341">
        <v>683.97438000000034</v>
      </c>
    </row>
    <row r="23" spans="1:10" x14ac:dyDescent="0.2">
      <c r="A23" s="365" t="s">
        <v>170</v>
      </c>
      <c r="B23" s="96">
        <v>127.75238</v>
      </c>
      <c r="C23" s="96">
        <v>9.7401099999999996</v>
      </c>
      <c r="D23" s="96">
        <v>1.9129200000000002</v>
      </c>
      <c r="E23" s="341">
        <v>139.40541000000002</v>
      </c>
      <c r="F23" s="96"/>
      <c r="G23" s="96">
        <v>1760.0733200000002</v>
      </c>
      <c r="H23" s="96">
        <v>150.21309000000005</v>
      </c>
      <c r="I23" s="96">
        <v>57.033210000000011</v>
      </c>
      <c r="J23" s="341">
        <v>1967.3196200000002</v>
      </c>
    </row>
    <row r="24" spans="1:10" x14ac:dyDescent="0.2">
      <c r="A24" s="366" t="s">
        <v>426</v>
      </c>
      <c r="B24" s="100">
        <v>1846.979869999999</v>
      </c>
      <c r="C24" s="100">
        <v>259.36574999999993</v>
      </c>
      <c r="D24" s="100">
        <v>50.538330000000016</v>
      </c>
      <c r="E24" s="100">
        <v>2156.883949999999</v>
      </c>
      <c r="F24" s="100"/>
      <c r="G24" s="100">
        <v>21825.04938000004</v>
      </c>
      <c r="H24" s="100">
        <v>3668.8206599999926</v>
      </c>
      <c r="I24" s="100">
        <v>1227.7469900000015</v>
      </c>
      <c r="J24" s="100">
        <v>26721.617030000038</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92"/>
      <c r="F28" s="792"/>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83" priority="1" stopIfTrue="1" operator="equal">
      <formula>0</formula>
    </cfRule>
  </conditionalFormatting>
  <conditionalFormatting sqref="B6:J23">
    <cfRule type="cellIs" dxfId="182" priority="2" operator="between">
      <formula>0</formula>
      <formula>0.5</formula>
    </cfRule>
    <cfRule type="cellIs" dxfId="181"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3" t="s">
        <v>28</v>
      </c>
      <c r="B1" s="793"/>
      <c r="C1" s="793"/>
      <c r="D1" s="106"/>
      <c r="E1" s="106"/>
      <c r="F1" s="106"/>
      <c r="G1" s="106"/>
      <c r="H1" s="107"/>
    </row>
    <row r="2" spans="1:65" ht="14.1" customHeight="1" x14ac:dyDescent="0.2">
      <c r="A2" s="794"/>
      <c r="B2" s="794"/>
      <c r="C2" s="794"/>
      <c r="D2" s="109"/>
      <c r="E2" s="109"/>
      <c r="F2" s="109"/>
      <c r="H2" s="79" t="s">
        <v>151</v>
      </c>
    </row>
    <row r="3" spans="1:65" s="81" customFormat="1" ht="12.75" x14ac:dyDescent="0.2">
      <c r="A3" s="70"/>
      <c r="B3" s="781">
        <f>INDICE!A3</f>
        <v>45505</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614.58130999999958</v>
      </c>
      <c r="C5" s="111">
        <v>8.7639356703164975</v>
      </c>
      <c r="D5" s="110">
        <v>4128.1610700000001</v>
      </c>
      <c r="E5" s="111">
        <v>8.1156592536797554</v>
      </c>
      <c r="F5" s="110">
        <v>6054.4354999999996</v>
      </c>
      <c r="G5" s="111">
        <v>6.8098054799392695</v>
      </c>
      <c r="H5" s="372">
        <v>21.436863323864621</v>
      </c>
    </row>
    <row r="6" spans="1:65" ht="14.1" customHeight="1" x14ac:dyDescent="0.2">
      <c r="A6" s="107" t="s">
        <v>184</v>
      </c>
      <c r="B6" s="376">
        <v>35.223470000000042</v>
      </c>
      <c r="C6" s="329">
        <v>10.058657797850175</v>
      </c>
      <c r="D6" s="112">
        <v>228.46526</v>
      </c>
      <c r="E6" s="113">
        <v>6.8828520550077936</v>
      </c>
      <c r="F6" s="112">
        <v>333.95371999999992</v>
      </c>
      <c r="G6" s="114">
        <v>4.2810622953980912</v>
      </c>
      <c r="H6" s="373">
        <v>1.1824257194805616</v>
      </c>
    </row>
    <row r="7" spans="1:65" ht="14.1" customHeight="1" x14ac:dyDescent="0.2">
      <c r="A7" s="107" t="s">
        <v>574</v>
      </c>
      <c r="B7" s="341">
        <v>0</v>
      </c>
      <c r="C7" s="113">
        <v>0</v>
      </c>
      <c r="D7" s="96">
        <v>7.9079999999999998E-2</v>
      </c>
      <c r="E7" s="113">
        <v>-6.5689981096408498</v>
      </c>
      <c r="F7" s="96">
        <v>7.9079999999999998E-2</v>
      </c>
      <c r="G7" s="113">
        <v>-14.526588845655006</v>
      </c>
      <c r="H7" s="341">
        <v>2.799975574355717E-4</v>
      </c>
    </row>
    <row r="8" spans="1:65" ht="14.1" customHeight="1" x14ac:dyDescent="0.2">
      <c r="A8" s="368" t="s">
        <v>185</v>
      </c>
      <c r="B8" s="369">
        <v>649.80477999999971</v>
      </c>
      <c r="C8" s="370">
        <v>8.8333363201706199</v>
      </c>
      <c r="D8" s="369">
        <v>4356.7054100000005</v>
      </c>
      <c r="E8" s="370">
        <v>8.0499967474925569</v>
      </c>
      <c r="F8" s="369">
        <v>6388.4682999999995</v>
      </c>
      <c r="G8" s="371">
        <v>6.6742535199342843</v>
      </c>
      <c r="H8" s="371">
        <v>22.619569040902618</v>
      </c>
    </row>
    <row r="9" spans="1:65" ht="14.1" customHeight="1" x14ac:dyDescent="0.2">
      <c r="A9" s="107" t="s">
        <v>171</v>
      </c>
      <c r="B9" s="376">
        <v>1846.9798699999997</v>
      </c>
      <c r="C9" s="113">
        <v>3.2723922287723473</v>
      </c>
      <c r="D9" s="112">
        <v>14594.885920000001</v>
      </c>
      <c r="E9" s="113">
        <v>1.2274081824511867</v>
      </c>
      <c r="F9" s="112">
        <v>21825.049380000008</v>
      </c>
      <c r="G9" s="114">
        <v>9.8855387886932378E-2</v>
      </c>
      <c r="H9" s="373">
        <v>77.275676748997739</v>
      </c>
    </row>
    <row r="10" spans="1:65" ht="14.1" customHeight="1" x14ac:dyDescent="0.2">
      <c r="A10" s="107" t="s">
        <v>575</v>
      </c>
      <c r="B10" s="341">
        <v>6.9458799999999989</v>
      </c>
      <c r="C10" s="113">
        <v>2107.1433110899266</v>
      </c>
      <c r="D10" s="96">
        <v>27.614749999999997</v>
      </c>
      <c r="E10" s="113">
        <v>1236.1307741064556</v>
      </c>
      <c r="F10" s="112">
        <v>29.585839999999997</v>
      </c>
      <c r="G10" s="114">
        <v>106.36796417523162</v>
      </c>
      <c r="H10" s="320">
        <v>0.10475421009964131</v>
      </c>
    </row>
    <row r="11" spans="1:65" ht="14.1" customHeight="1" x14ac:dyDescent="0.2">
      <c r="A11" s="368" t="s">
        <v>446</v>
      </c>
      <c r="B11" s="369">
        <v>1853.9257499999999</v>
      </c>
      <c r="C11" s="370">
        <v>3.6425283725237518</v>
      </c>
      <c r="D11" s="369">
        <v>14622.500669999999</v>
      </c>
      <c r="E11" s="370">
        <v>1.4044028920785498</v>
      </c>
      <c r="F11" s="369">
        <v>21854.635220000007</v>
      </c>
      <c r="G11" s="371">
        <v>0.16868458868274511</v>
      </c>
      <c r="H11" s="371">
        <v>77.380430959097382</v>
      </c>
    </row>
    <row r="12" spans="1:65" ht="14.1" customHeight="1" x14ac:dyDescent="0.2">
      <c r="A12" s="106" t="s">
        <v>427</v>
      </c>
      <c r="B12" s="116">
        <v>2503.7305299999994</v>
      </c>
      <c r="C12" s="117">
        <v>4.9415482661819654</v>
      </c>
      <c r="D12" s="116">
        <v>18979.20608</v>
      </c>
      <c r="E12" s="117">
        <v>2.8565857143852242</v>
      </c>
      <c r="F12" s="116">
        <v>28243.103520000008</v>
      </c>
      <c r="G12" s="735">
        <v>1.5698022374582323</v>
      </c>
      <c r="H12" s="117">
        <v>100</v>
      </c>
    </row>
    <row r="13" spans="1:65" ht="14.1" customHeight="1" x14ac:dyDescent="0.2">
      <c r="A13" s="118" t="s">
        <v>186</v>
      </c>
      <c r="B13" s="119">
        <v>5054.5065800000002</v>
      </c>
      <c r="C13" s="119"/>
      <c r="D13" s="119">
        <v>39683.875240794499</v>
      </c>
      <c r="E13" s="119"/>
      <c r="F13" s="119">
        <v>59206.310390794511</v>
      </c>
      <c r="G13" s="120"/>
      <c r="H13" s="121" t="s">
        <v>142</v>
      </c>
    </row>
    <row r="14" spans="1:65" ht="14.1" customHeight="1" x14ac:dyDescent="0.2">
      <c r="A14" s="122" t="s">
        <v>187</v>
      </c>
      <c r="B14" s="377">
        <v>49.534618075420518</v>
      </c>
      <c r="C14" s="123"/>
      <c r="D14" s="123">
        <v>47.825989686837914</v>
      </c>
      <c r="E14" s="123"/>
      <c r="F14" s="123">
        <v>47.702860275500782</v>
      </c>
      <c r="G14" s="124" t="s">
        <v>142</v>
      </c>
      <c r="H14" s="374" t="s">
        <v>142</v>
      </c>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576</v>
      </c>
      <c r="B17" s="101"/>
      <c r="C17" s="125"/>
      <c r="D17" s="125"/>
      <c r="E17" s="125"/>
      <c r="F17" s="101"/>
      <c r="G17" s="101"/>
      <c r="H17" s="101"/>
    </row>
    <row r="18" spans="1:12" ht="14.1" customHeight="1" x14ac:dyDescent="0.2">
      <c r="A18" s="101" t="s">
        <v>577</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80" priority="44" operator="between">
      <formula>0</formula>
      <formula>0.5</formula>
    </cfRule>
    <cfRule type="cellIs" dxfId="179" priority="45" operator="between">
      <formula>0</formula>
      <formula>0.49</formula>
    </cfRule>
  </conditionalFormatting>
  <conditionalFormatting sqref="B10">
    <cfRule type="cellIs" dxfId="178" priority="18" operator="equal">
      <formula>0</formula>
    </cfRule>
    <cfRule type="cellIs" dxfId="177" priority="19" operator="between">
      <formula>0</formula>
      <formula>0.5</formula>
    </cfRule>
    <cfRule type="cellIs" dxfId="176" priority="20" operator="between">
      <formula>0</formula>
      <formula>0.49</formula>
    </cfRule>
  </conditionalFormatting>
  <conditionalFormatting sqref="B7:C7 E7">
    <cfRule type="cellIs" dxfId="175" priority="35" operator="equal">
      <formula>0</formula>
    </cfRule>
  </conditionalFormatting>
  <conditionalFormatting sqref="C6">
    <cfRule type="cellIs" dxfId="174" priority="7" operator="between">
      <formula>-0.05</formula>
      <formula>0</formula>
    </cfRule>
    <cfRule type="cellIs" dxfId="173" priority="8" operator="between">
      <formula>0</formula>
      <formula>0.5</formula>
    </cfRule>
  </conditionalFormatting>
  <conditionalFormatting sqref="D7">
    <cfRule type="cellIs" dxfId="172" priority="3" operator="between">
      <formula>0</formula>
      <formula>0.5</formula>
    </cfRule>
    <cfRule type="cellIs" dxfId="171" priority="4" operator="between">
      <formula>0</formula>
      <formula>0.49</formula>
    </cfRule>
  </conditionalFormatting>
  <conditionalFormatting sqref="D10">
    <cfRule type="cellIs" dxfId="170" priority="13" operator="equal">
      <formula>0</formula>
    </cfRule>
    <cfRule type="cellIs" dxfId="169" priority="14" operator="between">
      <formula>0</formula>
      <formula>0.5</formula>
    </cfRule>
    <cfRule type="cellIs" dxfId="168" priority="15" operator="between">
      <formula>0</formula>
      <formula>0.49</formula>
    </cfRule>
  </conditionalFormatting>
  <conditionalFormatting sqref="E11">
    <cfRule type="cellIs" dxfId="167" priority="21" operator="between">
      <formula>-0.04999999</formula>
      <formula>-0.00000001</formula>
    </cfRule>
  </conditionalFormatting>
  <conditionalFormatting sqref="F7">
    <cfRule type="cellIs" dxfId="166" priority="40" operator="between">
      <formula>0</formula>
      <formula>0.5</formula>
    </cfRule>
    <cfRule type="cellIs" dxfId="165" priority="41" operator="between">
      <formula>0</formula>
      <formula>0.49</formula>
    </cfRule>
  </conditionalFormatting>
  <conditionalFormatting sqref="G12">
    <cfRule type="cellIs" dxfId="164" priority="1" operator="between">
      <formula>-0.5</formula>
      <formula>0.5</formula>
    </cfRule>
    <cfRule type="cellIs" dxfId="163" priority="2" operator="between">
      <formula>0</formula>
      <formula>0.49</formula>
    </cfRule>
  </conditionalFormatting>
  <conditionalFormatting sqref="H7">
    <cfRule type="cellIs" dxfId="162" priority="38" operator="between">
      <formula>0</formula>
      <formula>0.5</formula>
    </cfRule>
    <cfRule type="cellIs" dxfId="161" priority="3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5" t="s">
        <v>26</v>
      </c>
      <c r="B1" s="795"/>
      <c r="C1" s="795"/>
      <c r="D1" s="795"/>
      <c r="E1" s="795"/>
      <c r="F1" s="126"/>
      <c r="G1" s="126"/>
      <c r="H1" s="126"/>
      <c r="I1" s="126"/>
      <c r="J1" s="126"/>
      <c r="K1" s="126"/>
      <c r="L1" s="126"/>
      <c r="M1" s="126"/>
      <c r="N1" s="126"/>
    </row>
    <row r="2" spans="1:14" x14ac:dyDescent="0.2">
      <c r="A2" s="795"/>
      <c r="B2" s="796"/>
      <c r="C2" s="796"/>
      <c r="D2" s="796"/>
      <c r="E2" s="796"/>
      <c r="F2" s="126"/>
      <c r="G2" s="126"/>
      <c r="H2" s="126"/>
      <c r="I2" s="126"/>
      <c r="J2" s="126"/>
      <c r="K2" s="126"/>
      <c r="L2" s="126"/>
      <c r="M2" s="127" t="s">
        <v>151</v>
      </c>
      <c r="N2" s="126"/>
    </row>
    <row r="3" spans="1:14" x14ac:dyDescent="0.2">
      <c r="A3" s="518"/>
      <c r="B3" s="145">
        <v>2023</v>
      </c>
      <c r="C3" s="145" t="s">
        <v>505</v>
      </c>
      <c r="D3" s="145" t="s">
        <v>505</v>
      </c>
      <c r="E3" s="145" t="s">
        <v>505</v>
      </c>
      <c r="F3" s="145">
        <v>2024</v>
      </c>
      <c r="G3" s="145" t="s">
        <v>505</v>
      </c>
      <c r="H3" s="145" t="s">
        <v>505</v>
      </c>
      <c r="I3" s="145" t="s">
        <v>505</v>
      </c>
      <c r="J3" s="145" t="s">
        <v>505</v>
      </c>
      <c r="K3" s="145" t="s">
        <v>505</v>
      </c>
      <c r="L3" s="145" t="s">
        <v>505</v>
      </c>
      <c r="M3" s="145" t="s">
        <v>505</v>
      </c>
    </row>
    <row r="4" spans="1:14" x14ac:dyDescent="0.2">
      <c r="A4" s="128"/>
      <c r="B4" s="467">
        <v>45199</v>
      </c>
      <c r="C4" s="467">
        <v>45230</v>
      </c>
      <c r="D4" s="467">
        <v>45260</v>
      </c>
      <c r="E4" s="467">
        <v>45291</v>
      </c>
      <c r="F4" s="467">
        <v>45322</v>
      </c>
      <c r="G4" s="467">
        <v>45351</v>
      </c>
      <c r="H4" s="467">
        <v>45382</v>
      </c>
      <c r="I4" s="467">
        <v>45412</v>
      </c>
      <c r="J4" s="467">
        <v>45443</v>
      </c>
      <c r="K4" s="467">
        <v>45473</v>
      </c>
      <c r="L4" s="467">
        <v>45504</v>
      </c>
      <c r="M4" s="467">
        <v>45535</v>
      </c>
    </row>
    <row r="5" spans="1:14" x14ac:dyDescent="0.2">
      <c r="A5" s="129" t="s">
        <v>188</v>
      </c>
      <c r="B5" s="130">
        <v>22.334679999999974</v>
      </c>
      <c r="C5" s="130">
        <v>21.370960000000011</v>
      </c>
      <c r="D5" s="130">
        <v>25.530599999999961</v>
      </c>
      <c r="E5" s="130">
        <v>24.946860000000061</v>
      </c>
      <c r="F5" s="130">
        <v>13.147549999999994</v>
      </c>
      <c r="G5" s="130">
        <v>12.882829999999998</v>
      </c>
      <c r="H5" s="130">
        <v>13.73047</v>
      </c>
      <c r="I5" s="130">
        <v>14.297129999999994</v>
      </c>
      <c r="J5" s="130">
        <v>14.441940000000002</v>
      </c>
      <c r="K5" s="130">
        <v>14.814879999999993</v>
      </c>
      <c r="L5" s="130">
        <v>15.497879999999999</v>
      </c>
      <c r="M5" s="130">
        <v>15.126070000000004</v>
      </c>
    </row>
    <row r="6" spans="1:14" x14ac:dyDescent="0.2">
      <c r="A6" s="131" t="s">
        <v>429</v>
      </c>
      <c r="B6" s="132">
        <v>160.78198999999981</v>
      </c>
      <c r="C6" s="132">
        <v>151.40245000000002</v>
      </c>
      <c r="D6" s="132">
        <v>185.12728999999985</v>
      </c>
      <c r="E6" s="132">
        <v>168.84631000000005</v>
      </c>
      <c r="F6" s="132">
        <v>108.56224999999998</v>
      </c>
      <c r="G6" s="132">
        <v>106.16254999999998</v>
      </c>
      <c r="H6" s="132">
        <v>107.86169999999998</v>
      </c>
      <c r="I6" s="132">
        <v>112.18876000000017</v>
      </c>
      <c r="J6" s="132">
        <v>111.69889999999991</v>
      </c>
      <c r="K6" s="132">
        <v>115.69489999999999</v>
      </c>
      <c r="L6" s="132">
        <v>115.93791999999995</v>
      </c>
      <c r="M6" s="132">
        <v>110.17453000000008</v>
      </c>
    </row>
    <row r="7" spans="1:14" ht="15.75" customHeight="1" x14ac:dyDescent="0.2">
      <c r="A7" s="129"/>
      <c r="B7" s="130"/>
      <c r="C7" s="130"/>
      <c r="D7" s="130"/>
      <c r="E7" s="130"/>
      <c r="F7" s="130"/>
      <c r="G7" s="130"/>
      <c r="H7" s="130"/>
      <c r="I7" s="130"/>
      <c r="J7" s="130"/>
      <c r="K7" s="130"/>
      <c r="L7" s="797" t="s">
        <v>220</v>
      </c>
      <c r="M7" s="797"/>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2022</v>
      </c>
      <c r="C3" s="629">
        <v>2023</v>
      </c>
      <c r="D3" s="629">
        <v>2024</v>
      </c>
    </row>
    <row r="4" spans="1:4" x14ac:dyDescent="0.2">
      <c r="A4" s="537" t="s">
        <v>126</v>
      </c>
      <c r="B4" s="558">
        <v>18.082838925124761</v>
      </c>
      <c r="C4" s="558">
        <v>1.3866288362317805</v>
      </c>
      <c r="D4" s="558">
        <v>0.55832453626803891</v>
      </c>
    </row>
    <row r="5" spans="1:4" x14ac:dyDescent="0.2">
      <c r="A5" s="539" t="s">
        <v>127</v>
      </c>
      <c r="B5" s="558">
        <v>21.817613368244334</v>
      </c>
      <c r="C5" s="558">
        <v>-0.17442860894031254</v>
      </c>
      <c r="D5" s="558">
        <v>1.0150701520194021</v>
      </c>
    </row>
    <row r="6" spans="1:4" x14ac:dyDescent="0.2">
      <c r="A6" s="539" t="s">
        <v>128</v>
      </c>
      <c r="B6" s="558">
        <v>18.661890491209594</v>
      </c>
      <c r="C6" s="558">
        <v>0.92377587420846141</v>
      </c>
      <c r="D6" s="558">
        <v>6.9740770397497626E-2</v>
      </c>
    </row>
    <row r="7" spans="1:4" x14ac:dyDescent="0.2">
      <c r="A7" s="539" t="s">
        <v>129</v>
      </c>
      <c r="B7" s="558">
        <v>14.536358124352164</v>
      </c>
      <c r="C7" s="558">
        <v>-0.64431136219807772</v>
      </c>
      <c r="D7" s="558">
        <v>1.2744720757705417</v>
      </c>
    </row>
    <row r="8" spans="1:4" x14ac:dyDescent="0.2">
      <c r="A8" s="539" t="s">
        <v>130</v>
      </c>
      <c r="B8" s="558">
        <v>11.227495682239141</v>
      </c>
      <c r="C8" s="558">
        <v>-1.1983239157518397</v>
      </c>
      <c r="D8" s="558">
        <v>1.6901801415200615</v>
      </c>
    </row>
    <row r="9" spans="1:4" x14ac:dyDescent="0.2">
      <c r="A9" s="539" t="s">
        <v>131</v>
      </c>
      <c r="B9" s="558">
        <v>9.0656304663399272</v>
      </c>
      <c r="C9" s="558">
        <v>-1.0304046399082933</v>
      </c>
      <c r="D9" s="560">
        <v>1.0794003590126167</v>
      </c>
    </row>
    <row r="10" spans="1:4" x14ac:dyDescent="0.2">
      <c r="A10" s="539" t="s">
        <v>132</v>
      </c>
      <c r="B10" s="558">
        <v>8.0322451182053189</v>
      </c>
      <c r="C10" s="558">
        <v>-0.48387631976436984</v>
      </c>
      <c r="D10" s="558">
        <v>0.93568791870687951</v>
      </c>
    </row>
    <row r="11" spans="1:4" x14ac:dyDescent="0.2">
      <c r="A11" s="539" t="s">
        <v>133</v>
      </c>
      <c r="B11" s="558">
        <v>7.202129655175356</v>
      </c>
      <c r="C11" s="558">
        <v>-0.73166313790260074</v>
      </c>
      <c r="D11" s="558">
        <v>1.5698022374582321</v>
      </c>
    </row>
    <row r="12" spans="1:4" x14ac:dyDescent="0.2">
      <c r="A12" s="539" t="s">
        <v>134</v>
      </c>
      <c r="B12" s="558">
        <v>6.1063626135189359</v>
      </c>
      <c r="C12" s="558">
        <v>-0.54308733641518603</v>
      </c>
      <c r="D12" s="558" t="s">
        <v>505</v>
      </c>
    </row>
    <row r="13" spans="1:4" x14ac:dyDescent="0.2">
      <c r="A13" s="539" t="s">
        <v>135</v>
      </c>
      <c r="B13" s="558">
        <v>5.0605068539442506</v>
      </c>
      <c r="C13" s="558">
        <v>9.0058577404040871E-2</v>
      </c>
      <c r="D13" s="558" t="s">
        <v>505</v>
      </c>
    </row>
    <row r="14" spans="1:4" x14ac:dyDescent="0.2">
      <c r="A14" s="539" t="s">
        <v>136</v>
      </c>
      <c r="B14" s="558">
        <v>2.9665480852894039</v>
      </c>
      <c r="C14" s="558">
        <v>0.59288234231758052</v>
      </c>
      <c r="D14" s="560" t="s">
        <v>505</v>
      </c>
    </row>
    <row r="15" spans="1:4" x14ac:dyDescent="0.2">
      <c r="A15" s="540" t="s">
        <v>137</v>
      </c>
      <c r="B15" s="445">
        <v>3.0509158315788047</v>
      </c>
      <c r="C15" s="445">
        <v>-0.73655142608922475</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3" t="s">
        <v>33</v>
      </c>
      <c r="B1" s="793"/>
      <c r="C1" s="793"/>
      <c r="D1" s="106"/>
      <c r="E1" s="106"/>
      <c r="F1" s="106"/>
      <c r="G1" s="106"/>
    </row>
    <row r="2" spans="1:13" ht="14.1" customHeight="1" x14ac:dyDescent="0.2">
      <c r="A2" s="794"/>
      <c r="B2" s="794"/>
      <c r="C2" s="794"/>
      <c r="D2" s="109"/>
      <c r="E2" s="109"/>
      <c r="F2" s="109"/>
      <c r="G2" s="79" t="s">
        <v>151</v>
      </c>
    </row>
    <row r="3" spans="1:13" ht="14.1" customHeight="1" x14ac:dyDescent="0.2">
      <c r="A3" s="134"/>
      <c r="B3" s="798">
        <f>INDICE!A3</f>
        <v>45505</v>
      </c>
      <c r="C3" s="799"/>
      <c r="D3" s="799" t="s">
        <v>115</v>
      </c>
      <c r="E3" s="799"/>
      <c r="F3" s="799" t="s">
        <v>116</v>
      </c>
      <c r="G3" s="799"/>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615.47764999999868</v>
      </c>
      <c r="C5" s="115">
        <v>34.327129999999983</v>
      </c>
      <c r="D5" s="112">
        <v>4108.44031</v>
      </c>
      <c r="E5" s="112">
        <v>248.26510000000005</v>
      </c>
      <c r="F5" s="112">
        <v>6032.7767699999986</v>
      </c>
      <c r="G5" s="112">
        <v>355.69153</v>
      </c>
      <c r="L5" s="137"/>
      <c r="M5" s="137"/>
    </row>
    <row r="6" spans="1:13" ht="14.1" customHeight="1" x14ac:dyDescent="0.2">
      <c r="A6" s="107" t="s">
        <v>192</v>
      </c>
      <c r="B6" s="112">
        <v>1434.8729099999994</v>
      </c>
      <c r="C6" s="112">
        <v>419.05283999999983</v>
      </c>
      <c r="D6" s="112">
        <v>10287.058499999999</v>
      </c>
      <c r="E6" s="112">
        <v>4335.4421700000003</v>
      </c>
      <c r="F6" s="112">
        <v>15354.876690000003</v>
      </c>
      <c r="G6" s="112">
        <v>6499.7585299999992</v>
      </c>
      <c r="L6" s="137"/>
      <c r="M6" s="137"/>
    </row>
    <row r="7" spans="1:13" ht="14.1" customHeight="1" x14ac:dyDescent="0.2">
      <c r="A7" s="118" t="s">
        <v>186</v>
      </c>
      <c r="B7" s="119">
        <v>2050.350559999998</v>
      </c>
      <c r="C7" s="119">
        <v>453.37996999999984</v>
      </c>
      <c r="D7" s="119">
        <v>14395.498809999999</v>
      </c>
      <c r="E7" s="119">
        <v>4583.7072699999999</v>
      </c>
      <c r="F7" s="119">
        <v>21387.653460000001</v>
      </c>
      <c r="G7" s="119">
        <v>6855.4500599999992</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85">
        <f>INDICE!A3</f>
        <v>45505</v>
      </c>
      <c r="C3" s="785"/>
      <c r="D3" s="785">
        <f>INDICE!C3</f>
        <v>0</v>
      </c>
      <c r="E3" s="785"/>
      <c r="F3" s="91"/>
      <c r="G3" s="786" t="s">
        <v>116</v>
      </c>
      <c r="H3" s="786"/>
      <c r="I3" s="786"/>
      <c r="J3" s="786"/>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95.977110000000025</v>
      </c>
      <c r="C5" s="94">
        <f>'GNA CCAA'!C5</f>
        <v>4.2032499999999962</v>
      </c>
      <c r="D5" s="94">
        <f>'GO CCAA'!B5</f>
        <v>306.27936999999997</v>
      </c>
      <c r="E5" s="339">
        <f>SUM(B5:D5)</f>
        <v>406.45972999999998</v>
      </c>
      <c r="F5" s="94"/>
      <c r="G5" s="94">
        <f>'GNA CCAA'!F5</f>
        <v>922.4484599999995</v>
      </c>
      <c r="H5" s="94">
        <f>'GNA CCAA'!G5</f>
        <v>37.039489999999979</v>
      </c>
      <c r="I5" s="94">
        <f>'GO CCAA'!G5</f>
        <v>3472.7952600000021</v>
      </c>
      <c r="J5" s="339">
        <f>SUM(G5:I5)</f>
        <v>4432.2832100000014</v>
      </c>
    </row>
    <row r="6" spans="1:13" x14ac:dyDescent="0.2">
      <c r="A6" s="364" t="s">
        <v>154</v>
      </c>
      <c r="B6" s="96">
        <f>'GNA CCAA'!B6</f>
        <v>18.504809999999996</v>
      </c>
      <c r="C6" s="96">
        <f>'GNA CCAA'!C6</f>
        <v>0.83653000000000011</v>
      </c>
      <c r="D6" s="96">
        <f>'GO CCAA'!B6</f>
        <v>67.585660000000033</v>
      </c>
      <c r="E6" s="341">
        <f>SUM(B6:D6)</f>
        <v>86.927000000000021</v>
      </c>
      <c r="F6" s="96"/>
      <c r="G6" s="96">
        <f>'GNA CCAA'!F6</f>
        <v>170.36045999999973</v>
      </c>
      <c r="H6" s="96">
        <f>'GNA CCAA'!G6</f>
        <v>6.9130600000000033</v>
      </c>
      <c r="I6" s="96">
        <f>'GO CCAA'!G6</f>
        <v>795.29774000000009</v>
      </c>
      <c r="J6" s="341">
        <f t="shared" ref="J6:J24" si="0">SUM(G6:I6)</f>
        <v>972.57125999999982</v>
      </c>
    </row>
    <row r="7" spans="1:13" x14ac:dyDescent="0.2">
      <c r="A7" s="364" t="s">
        <v>155</v>
      </c>
      <c r="B7" s="96">
        <f>'GNA CCAA'!B7</f>
        <v>12.4651</v>
      </c>
      <c r="C7" s="96">
        <f>'GNA CCAA'!C7</f>
        <v>0.74033000000000004</v>
      </c>
      <c r="D7" s="96">
        <f>'GO CCAA'!B7</f>
        <v>36.542499999999997</v>
      </c>
      <c r="E7" s="341">
        <f t="shared" ref="E7:E24" si="1">SUM(B7:D7)</f>
        <v>49.747929999999997</v>
      </c>
      <c r="F7" s="96"/>
      <c r="G7" s="96">
        <f>'GNA CCAA'!F7</f>
        <v>108.49938000000002</v>
      </c>
      <c r="H7" s="96">
        <f>'GNA CCAA'!G7</f>
        <v>5.9602500000000029</v>
      </c>
      <c r="I7" s="96">
        <f>'GO CCAA'!G7</f>
        <v>392.2684000000001</v>
      </c>
      <c r="J7" s="341">
        <f t="shared" si="0"/>
        <v>506.7280300000001</v>
      </c>
    </row>
    <row r="8" spans="1:13" x14ac:dyDescent="0.2">
      <c r="A8" s="364" t="s">
        <v>156</v>
      </c>
      <c r="B8" s="96">
        <f>'GNA CCAA'!B8</f>
        <v>33.007730000000002</v>
      </c>
      <c r="C8" s="96">
        <f>'GNA CCAA'!C8</f>
        <v>1.30139</v>
      </c>
      <c r="D8" s="96">
        <f>'GO CCAA'!B8</f>
        <v>37.971159999999998</v>
      </c>
      <c r="E8" s="341">
        <f t="shared" si="1"/>
        <v>72.280280000000005</v>
      </c>
      <c r="F8" s="96"/>
      <c r="G8" s="96">
        <f>'GNA CCAA'!F8</f>
        <v>262.89360999999997</v>
      </c>
      <c r="H8" s="96">
        <f>'GNA CCAA'!G8</f>
        <v>11.207050000000002</v>
      </c>
      <c r="I8" s="96">
        <f>'GO CCAA'!G8</f>
        <v>353.32377000000002</v>
      </c>
      <c r="J8" s="341">
        <f t="shared" si="0"/>
        <v>627.42443000000003</v>
      </c>
    </row>
    <row r="9" spans="1:13" x14ac:dyDescent="0.2">
      <c r="A9" s="364" t="s">
        <v>157</v>
      </c>
      <c r="B9" s="96">
        <f>'GNA CCAA'!B9</f>
        <v>38.356390000000005</v>
      </c>
      <c r="C9" s="96">
        <f>'GNA CCAA'!C9</f>
        <v>8.2547700000000006</v>
      </c>
      <c r="D9" s="96">
        <f>'GO CCAA'!B9</f>
        <v>54.123309999999996</v>
      </c>
      <c r="E9" s="341">
        <f t="shared" si="1"/>
        <v>100.73447</v>
      </c>
      <c r="F9" s="96"/>
      <c r="G9" s="96">
        <f>'GNA CCAA'!F9</f>
        <v>438.85182999999989</v>
      </c>
      <c r="H9" s="96">
        <f>'GNA CCAA'!G9</f>
        <v>98.665820000000025</v>
      </c>
      <c r="I9" s="96">
        <f>'GO CCAA'!G9</f>
        <v>656.61021000000028</v>
      </c>
      <c r="J9" s="341">
        <f t="shared" si="0"/>
        <v>1194.1278600000001</v>
      </c>
    </row>
    <row r="10" spans="1:13" x14ac:dyDescent="0.2">
      <c r="A10" s="364" t="s">
        <v>158</v>
      </c>
      <c r="B10" s="96">
        <f>'GNA CCAA'!B10</f>
        <v>10.576690000000001</v>
      </c>
      <c r="C10" s="96">
        <f>'GNA CCAA'!C10</f>
        <v>0.45258000000000004</v>
      </c>
      <c r="D10" s="96">
        <f>'GO CCAA'!B10</f>
        <v>27.866990000000001</v>
      </c>
      <c r="E10" s="341">
        <f t="shared" si="1"/>
        <v>38.896259999999998</v>
      </c>
      <c r="F10" s="96"/>
      <c r="G10" s="96">
        <f>'GNA CCAA'!F10</f>
        <v>82.446850000000012</v>
      </c>
      <c r="H10" s="96">
        <f>'GNA CCAA'!G10</f>
        <v>3.3550200000000006</v>
      </c>
      <c r="I10" s="96">
        <f>'GO CCAA'!G10</f>
        <v>285.85230000000013</v>
      </c>
      <c r="J10" s="341">
        <f t="shared" si="0"/>
        <v>371.65417000000014</v>
      </c>
    </row>
    <row r="11" spans="1:13" x14ac:dyDescent="0.2">
      <c r="A11" s="364" t="s">
        <v>159</v>
      </c>
      <c r="B11" s="96">
        <f>'GNA CCAA'!B11</f>
        <v>42.194020000000023</v>
      </c>
      <c r="C11" s="96">
        <f>'GNA CCAA'!C11</f>
        <v>2.7287299999999992</v>
      </c>
      <c r="D11" s="96">
        <f>'GO CCAA'!B11</f>
        <v>158.51790000000005</v>
      </c>
      <c r="E11" s="341">
        <f t="shared" si="1"/>
        <v>203.44065000000006</v>
      </c>
      <c r="F11" s="96"/>
      <c r="G11" s="96">
        <f>'GNA CCAA'!F11</f>
        <v>333.73041999999919</v>
      </c>
      <c r="H11" s="96">
        <f>'GNA CCAA'!G11</f>
        <v>16.072290000000034</v>
      </c>
      <c r="I11" s="96">
        <f>'GO CCAA'!G11</f>
        <v>1682.1428200000003</v>
      </c>
      <c r="J11" s="341">
        <f t="shared" si="0"/>
        <v>2031.9455299999995</v>
      </c>
    </row>
    <row r="12" spans="1:13" x14ac:dyDescent="0.2">
      <c r="A12" s="364" t="s">
        <v>508</v>
      </c>
      <c r="B12" s="96">
        <f>'GNA CCAA'!B12</f>
        <v>26.179260000000003</v>
      </c>
      <c r="C12" s="96">
        <f>'GNA CCAA'!C12</f>
        <v>0.94117999999999991</v>
      </c>
      <c r="D12" s="96">
        <f>'GO CCAA'!B12</f>
        <v>103.37774</v>
      </c>
      <c r="E12" s="341">
        <f t="shared" si="1"/>
        <v>130.49817999999999</v>
      </c>
      <c r="F12" s="96"/>
      <c r="G12" s="96">
        <f>'GNA CCAA'!F12</f>
        <v>255.43787999999978</v>
      </c>
      <c r="H12" s="96">
        <f>'GNA CCAA'!G12</f>
        <v>8.8005500000000012</v>
      </c>
      <c r="I12" s="96">
        <f>'GO CCAA'!G12</f>
        <v>1234.7877699999999</v>
      </c>
      <c r="J12" s="341">
        <f t="shared" si="0"/>
        <v>1499.0261999999998</v>
      </c>
    </row>
    <row r="13" spans="1:13" x14ac:dyDescent="0.2">
      <c r="A13" s="364" t="s">
        <v>160</v>
      </c>
      <c r="B13" s="96">
        <f>'GNA CCAA'!B13</f>
        <v>104.25361999999998</v>
      </c>
      <c r="C13" s="96">
        <f>'GNA CCAA'!C13</f>
        <v>5.5007999999999981</v>
      </c>
      <c r="D13" s="96">
        <f>'GO CCAA'!B13</f>
        <v>288.71014999999994</v>
      </c>
      <c r="E13" s="341">
        <f t="shared" si="1"/>
        <v>398.46456999999992</v>
      </c>
      <c r="F13" s="96"/>
      <c r="G13" s="96">
        <f>'GNA CCAA'!F13</f>
        <v>1073.4811399999999</v>
      </c>
      <c r="H13" s="96">
        <f>'GNA CCAA'!G13</f>
        <v>49.467940000000006</v>
      </c>
      <c r="I13" s="96">
        <f>'GO CCAA'!G13</f>
        <v>3622.072650000001</v>
      </c>
      <c r="J13" s="341">
        <f t="shared" si="0"/>
        <v>4745.0217300000004</v>
      </c>
    </row>
    <row r="14" spans="1:13" x14ac:dyDescent="0.2">
      <c r="A14" s="364" t="s">
        <v>161</v>
      </c>
      <c r="B14" s="96">
        <f>'GNA CCAA'!B14</f>
        <v>0.55005000000000004</v>
      </c>
      <c r="C14" s="96">
        <f>'GNA CCAA'!C14</f>
        <v>5.2209999999999993E-2</v>
      </c>
      <c r="D14" s="96">
        <f>'GO CCAA'!B14</f>
        <v>1.1848799999999999</v>
      </c>
      <c r="E14" s="341">
        <f t="shared" si="1"/>
        <v>1.78714</v>
      </c>
      <c r="F14" s="96"/>
      <c r="G14" s="96">
        <f>'GNA CCAA'!F14</f>
        <v>6.0973600000000001</v>
      </c>
      <c r="H14" s="96">
        <f>'GNA CCAA'!G14</f>
        <v>0.66676000000000013</v>
      </c>
      <c r="I14" s="96">
        <f>'GO CCAA'!G14</f>
        <v>12.338989999999997</v>
      </c>
      <c r="J14" s="341">
        <f t="shared" si="0"/>
        <v>19.103109999999997</v>
      </c>
    </row>
    <row r="15" spans="1:13" x14ac:dyDescent="0.2">
      <c r="A15" s="364" t="s">
        <v>162</v>
      </c>
      <c r="B15" s="96">
        <f>'GNA CCAA'!B15</f>
        <v>73.422270000000012</v>
      </c>
      <c r="C15" s="96">
        <f>'GNA CCAA'!C15</f>
        <v>3.0173099999999979</v>
      </c>
      <c r="D15" s="96">
        <f>'GO CCAA'!B15</f>
        <v>178.95717000000005</v>
      </c>
      <c r="E15" s="341">
        <f t="shared" si="1"/>
        <v>255.39675000000005</v>
      </c>
      <c r="F15" s="96"/>
      <c r="G15" s="96">
        <f>'GNA CCAA'!F15</f>
        <v>696.03209000000072</v>
      </c>
      <c r="H15" s="96">
        <f>'GNA CCAA'!G15</f>
        <v>27.54561999999996</v>
      </c>
      <c r="I15" s="96">
        <f>'GO CCAA'!G15</f>
        <v>2002.5802800000015</v>
      </c>
      <c r="J15" s="341">
        <f t="shared" si="0"/>
        <v>2726.1579900000024</v>
      </c>
      <c r="L15" s="92"/>
      <c r="M15" s="92"/>
    </row>
    <row r="16" spans="1:13" x14ac:dyDescent="0.2">
      <c r="A16" s="364" t="s">
        <v>163</v>
      </c>
      <c r="B16" s="96">
        <f>'GNA CCAA'!B16</f>
        <v>12.751579999999997</v>
      </c>
      <c r="C16" s="96">
        <f>'GNA CCAA'!C16</f>
        <v>0.42430000000000007</v>
      </c>
      <c r="D16" s="96">
        <f>'GO CCAA'!B16</f>
        <v>60.384009999999996</v>
      </c>
      <c r="E16" s="341">
        <f t="shared" si="1"/>
        <v>73.559889999999996</v>
      </c>
      <c r="F16" s="96"/>
      <c r="G16" s="96">
        <f>'GNA CCAA'!F16</f>
        <v>114.47076999999993</v>
      </c>
      <c r="H16" s="96">
        <f>'GNA CCAA'!G16</f>
        <v>3.391530000000003</v>
      </c>
      <c r="I16" s="96">
        <f>'GO CCAA'!G16</f>
        <v>703.99890000000039</v>
      </c>
      <c r="J16" s="341">
        <f t="shared" si="0"/>
        <v>821.86120000000028</v>
      </c>
    </row>
    <row r="17" spans="1:10" x14ac:dyDescent="0.2">
      <c r="A17" s="364" t="s">
        <v>164</v>
      </c>
      <c r="B17" s="96">
        <f>'GNA CCAA'!B17</f>
        <v>34.536670000000008</v>
      </c>
      <c r="C17" s="96">
        <f>'GNA CCAA'!C17</f>
        <v>1.8608199999999999</v>
      </c>
      <c r="D17" s="96">
        <f>'GO CCAA'!B17</f>
        <v>122.70483000000003</v>
      </c>
      <c r="E17" s="341">
        <f t="shared" si="1"/>
        <v>159.10232000000002</v>
      </c>
      <c r="F17" s="96"/>
      <c r="G17" s="96">
        <f>'GNA CCAA'!F17</f>
        <v>290.18740999999949</v>
      </c>
      <c r="H17" s="96">
        <f>'GNA CCAA'!G17</f>
        <v>14.189360000000013</v>
      </c>
      <c r="I17" s="96">
        <f>'GO CCAA'!G17</f>
        <v>1307.5070799999996</v>
      </c>
      <c r="J17" s="341">
        <f t="shared" si="0"/>
        <v>1611.8838499999993</v>
      </c>
    </row>
    <row r="18" spans="1:10" x14ac:dyDescent="0.2">
      <c r="A18" s="364" t="s">
        <v>165</v>
      </c>
      <c r="B18" s="96">
        <f>'GNA CCAA'!B18</f>
        <v>3.4068599999999996</v>
      </c>
      <c r="C18" s="96">
        <f>'GNA CCAA'!C18</f>
        <v>0.15634000000000001</v>
      </c>
      <c r="D18" s="96">
        <f>'GO CCAA'!B18</f>
        <v>10.3894</v>
      </c>
      <c r="E18" s="341">
        <f t="shared" si="1"/>
        <v>13.9526</v>
      </c>
      <c r="F18" s="96"/>
      <c r="G18" s="96">
        <f>'GNA CCAA'!F18</f>
        <v>32.606790000000018</v>
      </c>
      <c r="H18" s="96">
        <f>'GNA CCAA'!G18</f>
        <v>1.2319099999999994</v>
      </c>
      <c r="I18" s="96">
        <f>'GO CCAA'!G18</f>
        <v>153.00118000000001</v>
      </c>
      <c r="J18" s="341">
        <f t="shared" si="0"/>
        <v>186.83988000000002</v>
      </c>
    </row>
    <row r="19" spans="1:10" x14ac:dyDescent="0.2">
      <c r="A19" s="364" t="s">
        <v>166</v>
      </c>
      <c r="B19" s="96">
        <f>'GNA CCAA'!B19</f>
        <v>59.147310000000004</v>
      </c>
      <c r="C19" s="96">
        <f>'GNA CCAA'!C19</f>
        <v>2.1488399999999999</v>
      </c>
      <c r="D19" s="96">
        <f>'GO CCAA'!B19</f>
        <v>135.08879000000002</v>
      </c>
      <c r="E19" s="341">
        <f t="shared" si="1"/>
        <v>196.38494000000003</v>
      </c>
      <c r="F19" s="96"/>
      <c r="G19" s="96">
        <f>'GNA CCAA'!F19</f>
        <v>771.85665000000006</v>
      </c>
      <c r="H19" s="96">
        <f>'GNA CCAA'!G19</f>
        <v>27.748469999999998</v>
      </c>
      <c r="I19" s="96">
        <f>'GO CCAA'!G19</f>
        <v>1820.3581499999998</v>
      </c>
      <c r="J19" s="341">
        <f t="shared" si="0"/>
        <v>2619.9632699999997</v>
      </c>
    </row>
    <row r="20" spans="1:10" x14ac:dyDescent="0.2">
      <c r="A20" s="364" t="s">
        <v>167</v>
      </c>
      <c r="B20" s="96">
        <f>'GNA CCAA'!B20</f>
        <v>0.65539000000000003</v>
      </c>
      <c r="C20" s="487">
        <f>'GNA CCAA'!C20</f>
        <v>0</v>
      </c>
      <c r="D20" s="96">
        <f>'GO CCAA'!B20</f>
        <v>1.2553700000000001</v>
      </c>
      <c r="E20" s="341">
        <f t="shared" si="1"/>
        <v>1.9107600000000002</v>
      </c>
      <c r="F20" s="96"/>
      <c r="G20" s="96">
        <f>'GNA CCAA'!F20</f>
        <v>6.71936</v>
      </c>
      <c r="H20" s="487">
        <f>'GNA CCAA'!G20</f>
        <v>0</v>
      </c>
      <c r="I20" s="96">
        <f>'GO CCAA'!G20</f>
        <v>13.146430000000001</v>
      </c>
      <c r="J20" s="341">
        <f t="shared" si="0"/>
        <v>19.865790000000001</v>
      </c>
    </row>
    <row r="21" spans="1:10" x14ac:dyDescent="0.2">
      <c r="A21" s="364" t="s">
        <v>168</v>
      </c>
      <c r="B21" s="96">
        <f>'GNA CCAA'!B21</f>
        <v>17.080720000000007</v>
      </c>
      <c r="C21" s="96">
        <f>'GNA CCAA'!C21</f>
        <v>0.75044999999999995</v>
      </c>
      <c r="D21" s="96">
        <f>'GO CCAA'!B21</f>
        <v>85.305579999999992</v>
      </c>
      <c r="E21" s="341">
        <f t="shared" si="1"/>
        <v>103.13675000000001</v>
      </c>
      <c r="F21" s="96"/>
      <c r="G21" s="96">
        <f>'GNA CCAA'!F21</f>
        <v>167.34828999999993</v>
      </c>
      <c r="H21" s="96">
        <f>'GNA CCAA'!G21</f>
        <v>7.2127399999999993</v>
      </c>
      <c r="I21" s="96">
        <f>'GO CCAA'!G21</f>
        <v>972.43898999999999</v>
      </c>
      <c r="J21" s="341">
        <f t="shared" si="0"/>
        <v>1147.0000199999999</v>
      </c>
    </row>
    <row r="22" spans="1:10" x14ac:dyDescent="0.2">
      <c r="A22" s="364" t="s">
        <v>169</v>
      </c>
      <c r="B22" s="96">
        <f>'GNA CCAA'!B22</f>
        <v>8.6584500000000002</v>
      </c>
      <c r="C22" s="96">
        <f>'GNA CCAA'!C22</f>
        <v>0.31598000000000004</v>
      </c>
      <c r="D22" s="96">
        <f>'GO CCAA'!B22</f>
        <v>42.982680000000009</v>
      </c>
      <c r="E22" s="341">
        <f t="shared" si="1"/>
        <v>51.957110000000007</v>
      </c>
      <c r="F22" s="96"/>
      <c r="G22" s="96">
        <f>'GNA CCAA'!F22</f>
        <v>84.604910000000004</v>
      </c>
      <c r="H22" s="96">
        <f>'GNA CCAA'!G22</f>
        <v>2.8643400000000008</v>
      </c>
      <c r="I22" s="96">
        <f>'GO CCAA'!G22</f>
        <v>584.45514000000026</v>
      </c>
      <c r="J22" s="341">
        <f t="shared" si="0"/>
        <v>671.92439000000024</v>
      </c>
    </row>
    <row r="23" spans="1:10" x14ac:dyDescent="0.2">
      <c r="A23" s="365" t="s">
        <v>170</v>
      </c>
      <c r="B23" s="96">
        <f>'GNA CCAA'!B23</f>
        <v>22.857279999999992</v>
      </c>
      <c r="C23" s="96">
        <f>'GNA CCAA'!C23</f>
        <v>1.53766</v>
      </c>
      <c r="D23" s="96">
        <f>'GO CCAA'!B23</f>
        <v>127.75238</v>
      </c>
      <c r="E23" s="341">
        <f t="shared" si="1"/>
        <v>152.14731999999998</v>
      </c>
      <c r="F23" s="96"/>
      <c r="G23" s="96">
        <f>'GNA CCAA'!F23</f>
        <v>236.36183999999989</v>
      </c>
      <c r="H23" s="96">
        <f>'GNA CCAA'!G23</f>
        <v>11.621520000000006</v>
      </c>
      <c r="I23" s="96">
        <f>'GO CCAA'!G23</f>
        <v>1760.0733200000002</v>
      </c>
      <c r="J23" s="341">
        <f t="shared" si="0"/>
        <v>2008.0566800000001</v>
      </c>
    </row>
    <row r="24" spans="1:10" x14ac:dyDescent="0.2">
      <c r="A24" s="366" t="s">
        <v>426</v>
      </c>
      <c r="B24" s="100">
        <f>'GNA CCAA'!B24</f>
        <v>614.58130999999912</v>
      </c>
      <c r="C24" s="100">
        <f>'GNA CCAA'!C24</f>
        <v>35.223470000000013</v>
      </c>
      <c r="D24" s="100">
        <f>'GO CCAA'!B24</f>
        <v>1846.979869999999</v>
      </c>
      <c r="E24" s="100">
        <f t="shared" si="1"/>
        <v>2496.7846499999982</v>
      </c>
      <c r="F24" s="100"/>
      <c r="G24" s="100">
        <f>'GNA CCAA'!F24</f>
        <v>6054.4354999999914</v>
      </c>
      <c r="H24" s="367">
        <f>'GNA CCAA'!G24</f>
        <v>333.9537200000006</v>
      </c>
      <c r="I24" s="100">
        <f>'GO CCAA'!G24</f>
        <v>21825.04938000004</v>
      </c>
      <c r="J24" s="100">
        <f t="shared" si="0"/>
        <v>28213.43860000003</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92"/>
      <c r="F28" s="792"/>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0" priority="5" operator="between">
      <formula>0</formula>
      <formula>0.5</formula>
    </cfRule>
    <cfRule type="cellIs" dxfId="159" priority="6" operator="between">
      <formula>0</formula>
      <formula>0.49</formula>
    </cfRule>
  </conditionalFormatting>
  <conditionalFormatting sqref="E6:E23">
    <cfRule type="cellIs" dxfId="158" priority="3" operator="between">
      <formula>0</formula>
      <formula>0.5</formula>
    </cfRule>
    <cfRule type="cellIs" dxfId="157" priority="4" operator="between">
      <formula>0</formula>
      <formula>0.49</formula>
    </cfRule>
  </conditionalFormatting>
  <conditionalFormatting sqref="J6:J23">
    <cfRule type="cellIs" dxfId="156" priority="1" operator="between">
      <formula>0</formula>
      <formula>0.5</formula>
    </cfRule>
    <cfRule type="cellIs" dxfId="15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1">
        <f>INDICE!A3</f>
        <v>45505</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726.05883000000028</v>
      </c>
      <c r="C5" s="86">
        <v>9.9578781866290171</v>
      </c>
      <c r="D5" s="85">
        <v>4886.3298800000011</v>
      </c>
      <c r="E5" s="86">
        <v>12.330197736215188</v>
      </c>
      <c r="F5" s="85">
        <v>7179.0755100000006</v>
      </c>
      <c r="G5" s="86">
        <v>12.831736373468747</v>
      </c>
      <c r="H5" s="380">
        <v>99.998656530299911</v>
      </c>
    </row>
    <row r="6" spans="1:65" x14ac:dyDescent="0.2">
      <c r="A6" s="84" t="s">
        <v>141</v>
      </c>
      <c r="B6" s="341">
        <v>5.9999999999999995E-4</v>
      </c>
      <c r="C6" s="344">
        <v>-87.829614604462478</v>
      </c>
      <c r="D6" s="96">
        <v>7.1489999999999998E-2</v>
      </c>
      <c r="E6" s="344">
        <v>-44.400373308446113</v>
      </c>
      <c r="F6" s="96">
        <v>9.6449999999999994E-2</v>
      </c>
      <c r="G6" s="344">
        <v>-46.502856508957805</v>
      </c>
      <c r="H6" s="474">
        <v>1.3434697000905937E-3</v>
      </c>
    </row>
    <row r="7" spans="1:65" x14ac:dyDescent="0.2">
      <c r="A7" s="60" t="s">
        <v>114</v>
      </c>
      <c r="B7" s="61">
        <v>726.05943000000025</v>
      </c>
      <c r="C7" s="87">
        <v>9.9571480880093635</v>
      </c>
      <c r="D7" s="61">
        <v>4886.4013700000014</v>
      </c>
      <c r="E7" s="87">
        <v>12.328520896777118</v>
      </c>
      <c r="F7" s="61">
        <v>7179.1719600000006</v>
      </c>
      <c r="G7" s="87">
        <v>12.830055132168781</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54" priority="7" operator="between">
      <formula>0</formula>
      <formula>0.5</formula>
    </cfRule>
    <cfRule type="cellIs" dxfId="153" priority="8" operator="between">
      <formula>0</formula>
      <formula>0.49</formula>
    </cfRule>
  </conditionalFormatting>
  <conditionalFormatting sqref="D6">
    <cfRule type="cellIs" dxfId="152" priority="5" operator="between">
      <formula>0</formula>
      <formula>0.5</formula>
    </cfRule>
    <cfRule type="cellIs" dxfId="151" priority="6" operator="between">
      <formula>0</formula>
      <formula>0.49</formula>
    </cfRule>
  </conditionalFormatting>
  <conditionalFormatting sqref="F6">
    <cfRule type="cellIs" dxfId="150" priority="3" operator="between">
      <formula>0</formula>
      <formula>0.5</formula>
    </cfRule>
    <cfRule type="cellIs" dxfId="149" priority="4" operator="between">
      <formula>0</formula>
      <formula>0.49</formula>
    </cfRule>
  </conditionalFormatting>
  <conditionalFormatting sqref="H6">
    <cfRule type="cellIs" dxfId="148" priority="1" operator="between">
      <formula>0</formula>
      <formula>0.5</formula>
    </cfRule>
    <cfRule type="cellIs" dxfId="14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81">
        <f>INDICE!A3</f>
        <v>45505</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209.57354999999998</v>
      </c>
      <c r="C5" s="86">
        <v>20.600198670168961</v>
      </c>
      <c r="D5" s="85">
        <v>1890.9524000000001</v>
      </c>
      <c r="E5" s="86">
        <v>37.075954357183079</v>
      </c>
      <c r="F5" s="85">
        <v>2605.38825</v>
      </c>
      <c r="G5" s="86">
        <v>39.02965878753318</v>
      </c>
      <c r="H5" s="380">
        <v>30.908575164929946</v>
      </c>
    </row>
    <row r="6" spans="1:65" x14ac:dyDescent="0.2">
      <c r="A6" s="84" t="s">
        <v>195</v>
      </c>
      <c r="B6" s="379">
        <v>516.7064499999999</v>
      </c>
      <c r="C6" s="73">
        <v>-3.5997821124809537</v>
      </c>
      <c r="D6" s="85">
        <v>3859.1939200000006</v>
      </c>
      <c r="E6" s="86">
        <v>-2.7364382065865387</v>
      </c>
      <c r="F6" s="85">
        <v>5823.9496800000006</v>
      </c>
      <c r="G6" s="86">
        <v>-2.493391589057163</v>
      </c>
      <c r="H6" s="380">
        <v>69.091424835070057</v>
      </c>
    </row>
    <row r="7" spans="1:65" x14ac:dyDescent="0.2">
      <c r="A7" s="60" t="s">
        <v>434</v>
      </c>
      <c r="B7" s="61">
        <v>726.28</v>
      </c>
      <c r="C7" s="87">
        <v>2.3251267486501046</v>
      </c>
      <c r="D7" s="61">
        <v>5750.1463200000007</v>
      </c>
      <c r="E7" s="87">
        <v>7.534405973270168</v>
      </c>
      <c r="F7" s="61">
        <v>8429.3379299999997</v>
      </c>
      <c r="G7" s="87">
        <v>7.4231103587566736</v>
      </c>
      <c r="H7" s="87">
        <v>100</v>
      </c>
    </row>
    <row r="8" spans="1:65" x14ac:dyDescent="0.2">
      <c r="A8" s="66" t="s">
        <v>423</v>
      </c>
      <c r="B8" s="419">
        <v>623.55620999999996</v>
      </c>
      <c r="C8" s="604">
        <v>7.4129215966863393</v>
      </c>
      <c r="D8" s="417">
        <v>4845.4237000000003</v>
      </c>
      <c r="E8" s="604">
        <v>11.352617790052948</v>
      </c>
      <c r="F8" s="417">
        <v>7071.7040100000004</v>
      </c>
      <c r="G8" s="604">
        <v>13.111233436234263</v>
      </c>
      <c r="H8" s="708">
        <v>83.893943613671212</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conditionalFormatting sqref="C6">
    <cfRule type="cellIs" dxfId="146" priority="1" operator="between">
      <formula>0</formula>
      <formula>0.5</formula>
    </cfRule>
    <cfRule type="cellIs" dxfId="145"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45505</v>
      </c>
      <c r="C3" s="605" t="s">
        <v>116</v>
      </c>
    </row>
    <row r="4" spans="1:3" x14ac:dyDescent="0.2">
      <c r="A4" s="363" t="s">
        <v>153</v>
      </c>
      <c r="B4" s="339">
        <v>23.308720000000001</v>
      </c>
      <c r="C4" s="94">
        <v>465.97032999999999</v>
      </c>
    </row>
    <row r="5" spans="1:3" x14ac:dyDescent="0.2">
      <c r="A5" s="364" t="s">
        <v>154</v>
      </c>
      <c r="B5" s="341">
        <v>9.5060000000000006E-2</v>
      </c>
      <c r="C5" s="96">
        <v>1.4844400000000002</v>
      </c>
    </row>
    <row r="6" spans="1:3" x14ac:dyDescent="0.2">
      <c r="A6" s="364" t="s">
        <v>155</v>
      </c>
      <c r="B6" s="341">
        <v>0.71907999999999994</v>
      </c>
      <c r="C6" s="96">
        <v>9.9705700000000004</v>
      </c>
    </row>
    <row r="7" spans="1:3" x14ac:dyDescent="0.2">
      <c r="A7" s="364" t="s">
        <v>156</v>
      </c>
      <c r="B7" s="341">
        <v>0</v>
      </c>
      <c r="C7" s="96">
        <v>0</v>
      </c>
    </row>
    <row r="8" spans="1:3" x14ac:dyDescent="0.2">
      <c r="A8" s="364" t="s">
        <v>157</v>
      </c>
      <c r="B8" s="341">
        <v>144.32886999999999</v>
      </c>
      <c r="C8" s="96">
        <v>1683.9492000000002</v>
      </c>
    </row>
    <row r="9" spans="1:3" x14ac:dyDescent="0.2">
      <c r="A9" s="364" t="s">
        <v>158</v>
      </c>
      <c r="B9" s="341">
        <v>2.7E-2</v>
      </c>
      <c r="C9" s="96">
        <v>4.9874999999999998</v>
      </c>
    </row>
    <row r="10" spans="1:3" x14ac:dyDescent="0.2">
      <c r="A10" s="364" t="s">
        <v>159</v>
      </c>
      <c r="B10" s="341">
        <v>0.43720000000000003</v>
      </c>
      <c r="C10" s="96">
        <v>6.6363900000000031</v>
      </c>
    </row>
    <row r="11" spans="1:3" x14ac:dyDescent="0.2">
      <c r="A11" s="364" t="s">
        <v>508</v>
      </c>
      <c r="B11" s="341">
        <v>0.10312</v>
      </c>
      <c r="C11" s="96">
        <v>2.9176599999999993</v>
      </c>
    </row>
    <row r="12" spans="1:3" x14ac:dyDescent="0.2">
      <c r="A12" s="364" t="s">
        <v>160</v>
      </c>
      <c r="B12" s="341">
        <v>21.636610000000001</v>
      </c>
      <c r="C12" s="96">
        <v>226.23971000000003</v>
      </c>
    </row>
    <row r="13" spans="1:3" x14ac:dyDescent="0.2">
      <c r="A13" s="364" t="s">
        <v>161</v>
      </c>
      <c r="B13" s="341">
        <v>4.8040000000000003</v>
      </c>
      <c r="C13" s="96">
        <v>40.953000000000003</v>
      </c>
    </row>
    <row r="14" spans="1:3" x14ac:dyDescent="0.2">
      <c r="A14" s="364" t="s">
        <v>162</v>
      </c>
      <c r="B14" s="341">
        <v>0.16972000000000001</v>
      </c>
      <c r="C14" s="96">
        <v>2.8282200000000004</v>
      </c>
    </row>
    <row r="15" spans="1:3" x14ac:dyDescent="0.2">
      <c r="A15" s="364" t="s">
        <v>163</v>
      </c>
      <c r="B15" s="341">
        <v>9.1289999999999996E-2</v>
      </c>
      <c r="C15" s="96">
        <v>3.1881699999999999</v>
      </c>
    </row>
    <row r="16" spans="1:3" x14ac:dyDescent="0.2">
      <c r="A16" s="364" t="s">
        <v>164</v>
      </c>
      <c r="B16" s="341">
        <v>6.3193199999999994</v>
      </c>
      <c r="C16" s="96">
        <v>94.925770000000014</v>
      </c>
    </row>
    <row r="17" spans="1:3" x14ac:dyDescent="0.2">
      <c r="A17" s="364" t="s">
        <v>165</v>
      </c>
      <c r="B17" s="341">
        <v>2.068E-2</v>
      </c>
      <c r="C17" s="96">
        <v>0.65560000000000018</v>
      </c>
    </row>
    <row r="18" spans="1:3" x14ac:dyDescent="0.2">
      <c r="A18" s="364" t="s">
        <v>166</v>
      </c>
      <c r="B18" s="341">
        <v>0.50307999999999997</v>
      </c>
      <c r="C18" s="96">
        <v>4.3744599999999991</v>
      </c>
    </row>
    <row r="19" spans="1:3" x14ac:dyDescent="0.2">
      <c r="A19" s="364" t="s">
        <v>167</v>
      </c>
      <c r="B19" s="341">
        <v>6.2009999999999996</v>
      </c>
      <c r="C19" s="96">
        <v>44.249000000000002</v>
      </c>
    </row>
    <row r="20" spans="1:3" x14ac:dyDescent="0.2">
      <c r="A20" s="364" t="s">
        <v>168</v>
      </c>
      <c r="B20" s="341">
        <v>0.22407999999999997</v>
      </c>
      <c r="C20" s="96">
        <v>3.6595699999999995</v>
      </c>
    </row>
    <row r="21" spans="1:3" x14ac:dyDescent="0.2">
      <c r="A21" s="364" t="s">
        <v>169</v>
      </c>
      <c r="B21" s="341">
        <v>0.27177999999999997</v>
      </c>
      <c r="C21" s="96">
        <v>2.5934599999999999</v>
      </c>
    </row>
    <row r="22" spans="1:3" x14ac:dyDescent="0.2">
      <c r="A22" s="365" t="s">
        <v>170</v>
      </c>
      <c r="B22" s="341">
        <v>0.31293999999999994</v>
      </c>
      <c r="C22" s="96">
        <v>5.8051999999999992</v>
      </c>
    </row>
    <row r="23" spans="1:3" x14ac:dyDescent="0.2">
      <c r="A23" s="366" t="s">
        <v>426</v>
      </c>
      <c r="B23" s="100">
        <v>209.57354999999998</v>
      </c>
      <c r="C23" s="100">
        <v>2605.3882499999986</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44" priority="2" operator="between">
      <formula>0</formula>
      <formula>0.5</formula>
    </cfRule>
    <cfRule type="cellIs" dxfId="143" priority="3" operator="between">
      <formula>0</formula>
      <formula>0.49</formula>
    </cfRule>
  </conditionalFormatting>
  <conditionalFormatting sqref="B7:C7">
    <cfRule type="cellIs" dxfId="14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1" t="s">
        <v>0</v>
      </c>
      <c r="B1" s="771"/>
      <c r="C1" s="771"/>
      <c r="D1" s="771"/>
      <c r="E1" s="771"/>
      <c r="F1" s="771"/>
    </row>
    <row r="2" spans="1:6" ht="12.75" x14ac:dyDescent="0.2">
      <c r="A2" s="772"/>
      <c r="B2" s="772"/>
      <c r="C2" s="772"/>
      <c r="D2" s="772"/>
      <c r="E2" s="772"/>
      <c r="F2" s="772"/>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5177.4909294983654</v>
      </c>
      <c r="E5" s="289">
        <v>5054.5065800000002</v>
      </c>
      <c r="F5" s="28" t="s">
        <v>687</v>
      </c>
    </row>
    <row r="6" spans="1:6" ht="12.75" x14ac:dyDescent="0.2">
      <c r="A6" s="19" t="s">
        <v>406</v>
      </c>
      <c r="B6" s="28" t="s">
        <v>530</v>
      </c>
      <c r="C6" s="29" t="s">
        <v>47</v>
      </c>
      <c r="D6" s="30">
        <v>173.40899000000002</v>
      </c>
      <c r="E6" s="290">
        <v>151.22470000000001</v>
      </c>
      <c r="F6" s="28" t="s">
        <v>687</v>
      </c>
    </row>
    <row r="7" spans="1:6" ht="12.75" x14ac:dyDescent="0.2">
      <c r="A7" s="19" t="s">
        <v>48</v>
      </c>
      <c r="B7" s="28" t="s">
        <v>530</v>
      </c>
      <c r="C7" s="29" t="s">
        <v>47</v>
      </c>
      <c r="D7" s="30">
        <v>627.72712000000035</v>
      </c>
      <c r="E7" s="290">
        <v>650.34716999999966</v>
      </c>
      <c r="F7" s="28" t="s">
        <v>687</v>
      </c>
    </row>
    <row r="8" spans="1:6" ht="12.75" x14ac:dyDescent="0.2">
      <c r="A8" s="19" t="s">
        <v>49</v>
      </c>
      <c r="B8" s="28" t="s">
        <v>530</v>
      </c>
      <c r="C8" s="29" t="s">
        <v>47</v>
      </c>
      <c r="D8" s="30">
        <v>722.60865000000013</v>
      </c>
      <c r="E8" s="290">
        <v>726.05943000000025</v>
      </c>
      <c r="F8" s="28" t="s">
        <v>687</v>
      </c>
    </row>
    <row r="9" spans="1:6" ht="12.75" x14ac:dyDescent="0.2">
      <c r="A9" s="19" t="s">
        <v>562</v>
      </c>
      <c r="B9" s="28" t="s">
        <v>530</v>
      </c>
      <c r="C9" s="29" t="s">
        <v>47</v>
      </c>
      <c r="D9" s="30">
        <v>1876.5338900000004</v>
      </c>
      <c r="E9" s="290">
        <v>1853.9257499999999</v>
      </c>
      <c r="F9" s="28" t="s">
        <v>687</v>
      </c>
    </row>
    <row r="10" spans="1:6" ht="12.75" x14ac:dyDescent="0.2">
      <c r="A10" s="31" t="s">
        <v>50</v>
      </c>
      <c r="B10" s="32" t="s">
        <v>530</v>
      </c>
      <c r="C10" s="33" t="s">
        <v>506</v>
      </c>
      <c r="D10" s="34">
        <v>23707.421999999999</v>
      </c>
      <c r="E10" s="291">
        <v>22802.571</v>
      </c>
      <c r="F10" s="32" t="s">
        <v>687</v>
      </c>
    </row>
    <row r="11" spans="1:6" ht="12.75" x14ac:dyDescent="0.2">
      <c r="A11" s="35" t="s">
        <v>51</v>
      </c>
      <c r="B11" s="36"/>
      <c r="C11" s="37"/>
      <c r="D11" s="38"/>
      <c r="E11" s="38"/>
      <c r="F11" s="449"/>
    </row>
    <row r="12" spans="1:6" ht="12.75" x14ac:dyDescent="0.2">
      <c r="A12" s="19" t="s">
        <v>52</v>
      </c>
      <c r="B12" s="28" t="s">
        <v>530</v>
      </c>
      <c r="C12" s="29" t="s">
        <v>47</v>
      </c>
      <c r="D12" s="30">
        <v>4951.8910000000005</v>
      </c>
      <c r="E12" s="290">
        <v>5766.5602400000007</v>
      </c>
      <c r="F12" s="25" t="s">
        <v>687</v>
      </c>
    </row>
    <row r="13" spans="1:6" ht="12.75" x14ac:dyDescent="0.2">
      <c r="A13" s="19" t="s">
        <v>53</v>
      </c>
      <c r="B13" s="28" t="s">
        <v>530</v>
      </c>
      <c r="C13" s="29" t="s">
        <v>54</v>
      </c>
      <c r="D13" s="30">
        <v>27729.590900000003</v>
      </c>
      <c r="E13" s="290">
        <v>26772.82891</v>
      </c>
      <c r="F13" s="28" t="s">
        <v>687</v>
      </c>
    </row>
    <row r="14" spans="1:6" ht="12.75" x14ac:dyDescent="0.2">
      <c r="A14" s="19" t="s">
        <v>55</v>
      </c>
      <c r="B14" s="28" t="s">
        <v>530</v>
      </c>
      <c r="C14" s="29" t="s">
        <v>56</v>
      </c>
      <c r="D14" s="39">
        <v>77.443483195814963</v>
      </c>
      <c r="E14" s="292">
        <v>74.906192147727936</v>
      </c>
      <c r="F14" s="28" t="s">
        <v>687</v>
      </c>
    </row>
    <row r="15" spans="1:6" ht="12.75" x14ac:dyDescent="0.2">
      <c r="A15" s="19" t="s">
        <v>414</v>
      </c>
      <c r="B15" s="28" t="s">
        <v>530</v>
      </c>
      <c r="C15" s="29" t="s">
        <v>47</v>
      </c>
      <c r="D15" s="30">
        <v>340.21899999999982</v>
      </c>
      <c r="E15" s="290">
        <v>152.05200000000013</v>
      </c>
      <c r="F15" s="32" t="s">
        <v>687</v>
      </c>
    </row>
    <row r="16" spans="1:6" ht="12.75" x14ac:dyDescent="0.2">
      <c r="A16" s="23" t="s">
        <v>57</v>
      </c>
      <c r="B16" s="25"/>
      <c r="C16" s="26"/>
      <c r="D16" s="40"/>
      <c r="E16" s="40"/>
      <c r="F16" s="449"/>
    </row>
    <row r="17" spans="1:6" ht="12.75" x14ac:dyDescent="0.2">
      <c r="A17" s="24" t="s">
        <v>58</v>
      </c>
      <c r="B17" s="25" t="s">
        <v>530</v>
      </c>
      <c r="C17" s="26" t="s">
        <v>47</v>
      </c>
      <c r="D17" s="27">
        <v>5597.4610000000002</v>
      </c>
      <c r="E17" s="289">
        <v>5572.2529999999997</v>
      </c>
      <c r="F17" s="25" t="s">
        <v>687</v>
      </c>
    </row>
    <row r="18" spans="1:6" ht="12.75" x14ac:dyDescent="0.2">
      <c r="A18" s="19" t="s">
        <v>59</v>
      </c>
      <c r="B18" s="28" t="s">
        <v>530</v>
      </c>
      <c r="C18" s="29" t="s">
        <v>60</v>
      </c>
      <c r="D18" s="39">
        <v>83.214127769631801</v>
      </c>
      <c r="E18" s="292">
        <v>82.839375407298789</v>
      </c>
      <c r="F18" s="28" t="s">
        <v>687</v>
      </c>
    </row>
    <row r="19" spans="1:6" ht="12.75" x14ac:dyDescent="0.2">
      <c r="A19" s="31" t="s">
        <v>61</v>
      </c>
      <c r="B19" s="32" t="s">
        <v>530</v>
      </c>
      <c r="C19" s="41" t="s">
        <v>47</v>
      </c>
      <c r="D19" s="34">
        <v>14544.056</v>
      </c>
      <c r="E19" s="291">
        <v>14967.19</v>
      </c>
      <c r="F19" s="32" t="s">
        <v>687</v>
      </c>
    </row>
    <row r="20" spans="1:6" ht="12.75" x14ac:dyDescent="0.2">
      <c r="A20" s="23" t="s">
        <v>66</v>
      </c>
      <c r="B20" s="25"/>
      <c r="C20" s="26"/>
      <c r="D20" s="27"/>
      <c r="E20" s="27"/>
      <c r="F20" s="449"/>
    </row>
    <row r="21" spans="1:6" ht="12.75" x14ac:dyDescent="0.2">
      <c r="A21" s="24" t="s">
        <v>67</v>
      </c>
      <c r="B21" s="25" t="s">
        <v>68</v>
      </c>
      <c r="C21" s="26" t="s">
        <v>69</v>
      </c>
      <c r="D21" s="43">
        <v>85.153043478260869</v>
      </c>
      <c r="E21" s="293">
        <v>80.355238095238079</v>
      </c>
      <c r="F21" s="28" t="s">
        <v>687</v>
      </c>
    </row>
    <row r="22" spans="1:6" ht="12.75" x14ac:dyDescent="0.2">
      <c r="A22" s="19" t="s">
        <v>70</v>
      </c>
      <c r="B22" s="28" t="s">
        <v>71</v>
      </c>
      <c r="C22" s="29" t="s">
        <v>72</v>
      </c>
      <c r="D22" s="44">
        <v>1.0844086956521737</v>
      </c>
      <c r="E22" s="294">
        <v>1.1012181818181814</v>
      </c>
      <c r="F22" s="28" t="s">
        <v>687</v>
      </c>
    </row>
    <row r="23" spans="1:6" ht="12.75" x14ac:dyDescent="0.2">
      <c r="A23" s="19" t="s">
        <v>73</v>
      </c>
      <c r="B23" s="28" t="s">
        <v>564</v>
      </c>
      <c r="C23" s="29" t="s">
        <v>74</v>
      </c>
      <c r="D23" s="42">
        <v>161.91325518064517</v>
      </c>
      <c r="E23" s="295">
        <v>157.89049182258063</v>
      </c>
      <c r="F23" s="28" t="s">
        <v>687</v>
      </c>
    </row>
    <row r="24" spans="1:6" ht="12.75" x14ac:dyDescent="0.2">
      <c r="A24" s="19" t="s">
        <v>75</v>
      </c>
      <c r="B24" s="28" t="s">
        <v>564</v>
      </c>
      <c r="C24" s="29" t="s">
        <v>74</v>
      </c>
      <c r="D24" s="42">
        <v>149.27590368064514</v>
      </c>
      <c r="E24" s="295">
        <v>144.97949406129032</v>
      </c>
      <c r="F24" s="28" t="s">
        <v>687</v>
      </c>
    </row>
    <row r="25" spans="1:6" ht="12.75" x14ac:dyDescent="0.2">
      <c r="A25" s="19" t="s">
        <v>76</v>
      </c>
      <c r="B25" s="28" t="s">
        <v>564</v>
      </c>
      <c r="C25" s="29" t="s">
        <v>77</v>
      </c>
      <c r="D25" s="42">
        <v>16.14</v>
      </c>
      <c r="E25" s="295">
        <v>15.34</v>
      </c>
      <c r="F25" s="28" t="s">
        <v>687</v>
      </c>
    </row>
    <row r="26" spans="1:6" ht="12.75" x14ac:dyDescent="0.2">
      <c r="A26" s="31" t="s">
        <v>632</v>
      </c>
      <c r="B26" s="32" t="s">
        <v>564</v>
      </c>
      <c r="C26" s="33" t="s">
        <v>78</v>
      </c>
      <c r="D26" s="44">
        <v>7.5682376000000007</v>
      </c>
      <c r="E26" s="294">
        <v>6.7810831000000009</v>
      </c>
      <c r="F26" s="32" t="s">
        <v>687</v>
      </c>
    </row>
    <row r="27" spans="1:6" ht="12.75" x14ac:dyDescent="0.2">
      <c r="A27" s="35" t="s">
        <v>79</v>
      </c>
      <c r="B27" s="36"/>
      <c r="C27" s="37"/>
      <c r="D27" s="38"/>
      <c r="E27" s="38"/>
      <c r="F27" s="449"/>
    </row>
    <row r="28" spans="1:6" ht="12.75" x14ac:dyDescent="0.2">
      <c r="A28" s="19" t="s">
        <v>80</v>
      </c>
      <c r="B28" s="28" t="s">
        <v>81</v>
      </c>
      <c r="C28" s="29" t="s">
        <v>415</v>
      </c>
      <c r="D28" s="45">
        <v>2.5425</v>
      </c>
      <c r="E28" s="296">
        <v>3.1091000000000002</v>
      </c>
      <c r="F28" s="28" t="s">
        <v>683</v>
      </c>
    </row>
    <row r="29" spans="1:6" x14ac:dyDescent="0.2">
      <c r="A29" s="19" t="s">
        <v>82</v>
      </c>
      <c r="B29" s="28" t="s">
        <v>81</v>
      </c>
      <c r="C29" s="29" t="s">
        <v>415</v>
      </c>
      <c r="D29" s="46">
        <v>-0.4</v>
      </c>
      <c r="E29" s="297">
        <v>-0.1</v>
      </c>
      <c r="F29" s="615">
        <v>45505</v>
      </c>
    </row>
    <row r="30" spans="1:6" ht="12.75" x14ac:dyDescent="0.2">
      <c r="A30" s="47" t="s">
        <v>83</v>
      </c>
      <c r="B30" s="28" t="s">
        <v>81</v>
      </c>
      <c r="C30" s="29" t="s">
        <v>415</v>
      </c>
      <c r="D30" s="46">
        <v>0.9</v>
      </c>
      <c r="E30" s="297">
        <v>-0.1</v>
      </c>
      <c r="F30" s="615">
        <v>45505</v>
      </c>
    </row>
    <row r="31" spans="1:6" ht="12.75" x14ac:dyDescent="0.2">
      <c r="A31" s="47" t="s">
        <v>84</v>
      </c>
      <c r="B31" s="28" t="s">
        <v>81</v>
      </c>
      <c r="C31" s="29" t="s">
        <v>415</v>
      </c>
      <c r="D31" s="46">
        <v>-3.8</v>
      </c>
      <c r="E31" s="297">
        <v>4.7</v>
      </c>
      <c r="F31" s="615">
        <v>45505</v>
      </c>
    </row>
    <row r="32" spans="1:6" ht="12.75" x14ac:dyDescent="0.2">
      <c r="A32" s="47" t="s">
        <v>85</v>
      </c>
      <c r="B32" s="28" t="s">
        <v>81</v>
      </c>
      <c r="C32" s="29" t="s">
        <v>415</v>
      </c>
      <c r="D32" s="46">
        <v>1.4</v>
      </c>
      <c r="E32" s="297">
        <v>-0.3</v>
      </c>
      <c r="F32" s="615">
        <v>45505</v>
      </c>
    </row>
    <row r="33" spans="1:7" ht="12.75" x14ac:dyDescent="0.2">
      <c r="A33" s="47" t="s">
        <v>86</v>
      </c>
      <c r="B33" s="28" t="s">
        <v>81</v>
      </c>
      <c r="C33" s="29" t="s">
        <v>415</v>
      </c>
      <c r="D33" s="46">
        <v>-4.8</v>
      </c>
      <c r="E33" s="297">
        <v>-2.8</v>
      </c>
      <c r="F33" s="615">
        <v>45505</v>
      </c>
    </row>
    <row r="34" spans="1:7" ht="12.75" x14ac:dyDescent="0.2">
      <c r="A34" s="47" t="s">
        <v>87</v>
      </c>
      <c r="B34" s="28" t="s">
        <v>81</v>
      </c>
      <c r="C34" s="29" t="s">
        <v>415</v>
      </c>
      <c r="D34" s="46">
        <v>1.5</v>
      </c>
      <c r="E34" s="297">
        <v>1.8</v>
      </c>
      <c r="F34" s="615">
        <v>45505</v>
      </c>
    </row>
    <row r="35" spans="1:7" ht="12.75" x14ac:dyDescent="0.2">
      <c r="A35" s="47" t="s">
        <v>88</v>
      </c>
      <c r="B35" s="28" t="s">
        <v>81</v>
      </c>
      <c r="C35" s="29" t="s">
        <v>415</v>
      </c>
      <c r="D35" s="46">
        <v>0.3</v>
      </c>
      <c r="E35" s="297">
        <v>-1.2</v>
      </c>
      <c r="F35" s="615">
        <v>45505</v>
      </c>
    </row>
    <row r="36" spans="1:7" x14ac:dyDescent="0.2">
      <c r="A36" s="19" t="s">
        <v>89</v>
      </c>
      <c r="B36" s="28" t="s">
        <v>90</v>
      </c>
      <c r="C36" s="29" t="s">
        <v>415</v>
      </c>
      <c r="D36" s="46">
        <v>-1.1000000000000001</v>
      </c>
      <c r="E36" s="297">
        <v>3.4</v>
      </c>
      <c r="F36" s="615">
        <v>45505</v>
      </c>
    </row>
    <row r="37" spans="1:7" ht="12.75" x14ac:dyDescent="0.2">
      <c r="A37" s="19" t="s">
        <v>633</v>
      </c>
      <c r="B37" s="28" t="s">
        <v>81</v>
      </c>
      <c r="C37" s="29" t="s">
        <v>415</v>
      </c>
      <c r="D37" s="46">
        <v>7.3</v>
      </c>
      <c r="E37" s="296">
        <v>7.3</v>
      </c>
      <c r="F37" s="615">
        <v>45505</v>
      </c>
      <c r="G37" s="615"/>
    </row>
    <row r="38" spans="1:7" ht="12.75" x14ac:dyDescent="0.2">
      <c r="A38" s="31" t="s">
        <v>91</v>
      </c>
      <c r="B38" s="32" t="s">
        <v>92</v>
      </c>
      <c r="C38" s="33" t="s">
        <v>415</v>
      </c>
      <c r="D38" s="48">
        <v>3.4</v>
      </c>
      <c r="E38" s="670">
        <v>-6.5</v>
      </c>
      <c r="F38" s="615">
        <v>45505</v>
      </c>
    </row>
    <row r="39" spans="1:7" ht="12.75" x14ac:dyDescent="0.2">
      <c r="A39" s="35" t="s">
        <v>62</v>
      </c>
      <c r="B39" s="36"/>
      <c r="C39" s="37"/>
      <c r="D39" s="38"/>
      <c r="E39" s="38"/>
      <c r="F39" s="449"/>
    </row>
    <row r="40" spans="1:7" ht="12.75" x14ac:dyDescent="0.2">
      <c r="A40" s="19" t="s">
        <v>63</v>
      </c>
      <c r="B40" s="28" t="s">
        <v>530</v>
      </c>
      <c r="C40" s="29" t="s">
        <v>47</v>
      </c>
      <c r="D40" s="42">
        <v>0</v>
      </c>
      <c r="E40" s="295">
        <v>0</v>
      </c>
      <c r="F40" s="28" t="s">
        <v>687</v>
      </c>
    </row>
    <row r="41" spans="1:7" ht="12.75" x14ac:dyDescent="0.2">
      <c r="A41" s="19" t="s">
        <v>50</v>
      </c>
      <c r="B41" s="28" t="s">
        <v>530</v>
      </c>
      <c r="C41" s="29" t="s">
        <v>54</v>
      </c>
      <c r="D41" s="39">
        <v>34.850679886740004</v>
      </c>
      <c r="E41" s="292">
        <v>21.440100628909999</v>
      </c>
      <c r="F41" s="28" t="s">
        <v>687</v>
      </c>
    </row>
    <row r="42" spans="1:7" ht="12.75" x14ac:dyDescent="0.2">
      <c r="A42" s="19" t="s">
        <v>64</v>
      </c>
      <c r="B42" s="28" t="s">
        <v>530</v>
      </c>
      <c r="C42" s="29" t="s">
        <v>60</v>
      </c>
      <c r="D42" s="682">
        <v>0</v>
      </c>
      <c r="E42" s="678">
        <v>0</v>
      </c>
      <c r="F42" s="615">
        <v>45505</v>
      </c>
    </row>
    <row r="43" spans="1:7" ht="12.75" x14ac:dyDescent="0.2">
      <c r="A43" s="31" t="s">
        <v>65</v>
      </c>
      <c r="B43" s="32" t="s">
        <v>530</v>
      </c>
      <c r="C43" s="33" t="s">
        <v>60</v>
      </c>
      <c r="D43" s="682">
        <v>0.14700324601612105</v>
      </c>
      <c r="E43" s="678">
        <v>9.4024926526530717E-2</v>
      </c>
      <c r="F43" s="615">
        <v>45505</v>
      </c>
    </row>
    <row r="44" spans="1:7" x14ac:dyDescent="0.2">
      <c r="A44" s="35" t="s">
        <v>93</v>
      </c>
      <c r="B44" s="36"/>
      <c r="C44" s="37"/>
      <c r="D44" s="38"/>
      <c r="E44" s="38"/>
      <c r="F44" s="449"/>
    </row>
    <row r="45" spans="1:7" ht="12.75" x14ac:dyDescent="0.2">
      <c r="A45" s="49" t="s">
        <v>94</v>
      </c>
      <c r="B45" s="28" t="s">
        <v>81</v>
      </c>
      <c r="C45" s="29" t="s">
        <v>415</v>
      </c>
      <c r="D45" s="46">
        <v>7.6308109474130443</v>
      </c>
      <c r="E45" s="297">
        <v>3.7303542583610896</v>
      </c>
      <c r="F45" s="615">
        <v>45505</v>
      </c>
    </row>
    <row r="46" spans="1:7" ht="12.75" x14ac:dyDescent="0.2">
      <c r="A46" s="50" t="s">
        <v>95</v>
      </c>
      <c r="B46" s="28" t="s">
        <v>81</v>
      </c>
      <c r="C46" s="29" t="s">
        <v>415</v>
      </c>
      <c r="D46" s="46">
        <v>8</v>
      </c>
      <c r="E46" s="297">
        <v>5.3081791902896596</v>
      </c>
      <c r="F46" s="615">
        <v>45505</v>
      </c>
    </row>
    <row r="47" spans="1:7" ht="12.75" x14ac:dyDescent="0.2">
      <c r="A47" s="50" t="s">
        <v>96</v>
      </c>
      <c r="B47" s="28" t="s">
        <v>81</v>
      </c>
      <c r="C47" s="29" t="s">
        <v>415</v>
      </c>
      <c r="D47" s="46">
        <v>9.5</v>
      </c>
      <c r="E47" s="297">
        <v>3.3956291004802077</v>
      </c>
      <c r="F47" s="615">
        <v>45505</v>
      </c>
    </row>
    <row r="48" spans="1:7" ht="12.75" x14ac:dyDescent="0.2">
      <c r="A48" s="49" t="s">
        <v>97</v>
      </c>
      <c r="B48" s="28" t="s">
        <v>81</v>
      </c>
      <c r="C48" s="29" t="s">
        <v>415</v>
      </c>
      <c r="D48" s="46">
        <v>8.1999999999999993</v>
      </c>
      <c r="E48" s="297">
        <v>6.5229638014723363</v>
      </c>
      <c r="F48" s="615">
        <v>45505</v>
      </c>
    </row>
    <row r="49" spans="1:7" ht="12.75" x14ac:dyDescent="0.2">
      <c r="A49" s="299" t="s">
        <v>98</v>
      </c>
      <c r="B49" s="28" t="s">
        <v>81</v>
      </c>
      <c r="C49" s="29" t="s">
        <v>415</v>
      </c>
      <c r="D49" s="46">
        <v>12</v>
      </c>
      <c r="E49" s="297">
        <v>-0.32415349429613316</v>
      </c>
      <c r="F49" s="615">
        <v>45505</v>
      </c>
    </row>
    <row r="50" spans="1:7" ht="12.75" x14ac:dyDescent="0.2">
      <c r="A50" s="50" t="s">
        <v>99</v>
      </c>
      <c r="B50" s="28" t="s">
        <v>81</v>
      </c>
      <c r="C50" s="29" t="s">
        <v>415</v>
      </c>
      <c r="D50" s="46">
        <v>3.2</v>
      </c>
      <c r="E50" s="297">
        <v>-4.2816977267161711</v>
      </c>
      <c r="F50" s="615">
        <v>45505</v>
      </c>
    </row>
    <row r="51" spans="1:7" ht="12.75" x14ac:dyDescent="0.2">
      <c r="A51" s="50" t="s">
        <v>100</v>
      </c>
      <c r="B51" s="28" t="s">
        <v>81</v>
      </c>
      <c r="C51" s="29" t="s">
        <v>415</v>
      </c>
      <c r="D51" s="46">
        <v>47.7</v>
      </c>
      <c r="E51" s="297">
        <v>27.164820064587346</v>
      </c>
      <c r="F51" s="615">
        <v>45505</v>
      </c>
    </row>
    <row r="52" spans="1:7" ht="12.75" x14ac:dyDescent="0.2">
      <c r="A52" s="50" t="s">
        <v>101</v>
      </c>
      <c r="B52" s="28" t="s">
        <v>81</v>
      </c>
      <c r="C52" s="29" t="s">
        <v>415</v>
      </c>
      <c r="D52" s="45">
        <v>17.3</v>
      </c>
      <c r="E52" s="296">
        <v>18.516298688374416</v>
      </c>
      <c r="F52" s="615">
        <v>45505</v>
      </c>
    </row>
    <row r="53" spans="1:7" ht="12.75" x14ac:dyDescent="0.2">
      <c r="A53" s="49" t="s">
        <v>102</v>
      </c>
      <c r="B53" s="28" t="s">
        <v>81</v>
      </c>
      <c r="C53" s="29" t="s">
        <v>415</v>
      </c>
      <c r="D53" s="45">
        <v>3.2749674698834177</v>
      </c>
      <c r="E53" s="296">
        <v>2.715807606009387</v>
      </c>
      <c r="F53" s="615">
        <v>45505</v>
      </c>
    </row>
    <row r="54" spans="1:7" ht="12.75" x14ac:dyDescent="0.2">
      <c r="A54" s="51" t="s">
        <v>103</v>
      </c>
      <c r="B54" s="32" t="s">
        <v>81</v>
      </c>
      <c r="C54" s="33" t="s">
        <v>415</v>
      </c>
      <c r="D54" s="48">
        <v>-2.2000000000000002</v>
      </c>
      <c r="E54" s="298">
        <v>1.0200559491043639</v>
      </c>
      <c r="F54" s="616">
        <v>45505</v>
      </c>
    </row>
    <row r="55" spans="1:7" ht="12.75" x14ac:dyDescent="0.2">
      <c r="F55" s="55" t="s">
        <v>572</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9"/>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81">
        <f>INDICE!A3</f>
        <v>45505</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594</v>
      </c>
      <c r="B5" s="379">
        <v>25.249242699624375</v>
      </c>
      <c r="C5" s="73">
        <v>-4.0987077059018677</v>
      </c>
      <c r="D5" s="85">
        <v>281.10069065794255</v>
      </c>
      <c r="E5" s="86">
        <v>3.4623101660847144</v>
      </c>
      <c r="F5" s="85">
        <v>423.6223191566703</v>
      </c>
      <c r="G5" s="86">
        <v>5.6924759220720267</v>
      </c>
      <c r="H5" s="380">
        <v>8.0479319430676224</v>
      </c>
    </row>
    <row r="6" spans="1:65" x14ac:dyDescent="0.2">
      <c r="A6" s="84" t="s">
        <v>196</v>
      </c>
      <c r="B6" s="379">
        <v>48.457999999999998</v>
      </c>
      <c r="C6" s="86">
        <v>-22.844951119319809</v>
      </c>
      <c r="D6" s="85">
        <v>527.30200000000002</v>
      </c>
      <c r="E6" s="86">
        <v>-15.249693418174395</v>
      </c>
      <c r="F6" s="85">
        <v>792.30399999999997</v>
      </c>
      <c r="G6" s="86">
        <v>-15.233681255429596</v>
      </c>
      <c r="H6" s="380">
        <v>15.052107459574223</v>
      </c>
    </row>
    <row r="7" spans="1:65" x14ac:dyDescent="0.2">
      <c r="A7" s="84" t="s">
        <v>197</v>
      </c>
      <c r="B7" s="379">
        <v>96.33</v>
      </c>
      <c r="C7" s="86">
        <v>6.5974681303116149</v>
      </c>
      <c r="D7" s="85">
        <v>762.53200000000004</v>
      </c>
      <c r="E7" s="86">
        <v>-4.8336249566309153</v>
      </c>
      <c r="F7" s="85">
        <v>1140.1289999999999</v>
      </c>
      <c r="G7" s="86">
        <v>1.5170631765368969</v>
      </c>
      <c r="H7" s="380">
        <v>21.660049962863877</v>
      </c>
    </row>
    <row r="8" spans="1:65" x14ac:dyDescent="0.2">
      <c r="A8" s="84" t="s">
        <v>595</v>
      </c>
      <c r="B8" s="379">
        <v>210.04075730037562</v>
      </c>
      <c r="C8" s="86">
        <v>113.49807128800595</v>
      </c>
      <c r="D8" s="85">
        <v>1857.0406301365597</v>
      </c>
      <c r="E8" s="86">
        <v>57.056462904641627</v>
      </c>
      <c r="F8" s="85">
        <v>2907.6860016378323</v>
      </c>
      <c r="G8" s="489">
        <v>69.017875196022743</v>
      </c>
      <c r="H8" s="380">
        <v>55.239910634494294</v>
      </c>
      <c r="J8" s="85"/>
    </row>
    <row r="9" spans="1:65" x14ac:dyDescent="0.2">
      <c r="A9" s="60" t="s">
        <v>198</v>
      </c>
      <c r="B9" s="61">
        <v>380.07799999999997</v>
      </c>
      <c r="C9" s="628">
        <v>36.776269149246268</v>
      </c>
      <c r="D9" s="61">
        <v>3427.9753207945023</v>
      </c>
      <c r="E9" s="87">
        <v>19.128593806606549</v>
      </c>
      <c r="F9" s="61">
        <v>5263.7413207945019</v>
      </c>
      <c r="G9" s="87">
        <v>25.959014550125577</v>
      </c>
      <c r="H9" s="87">
        <v>100</v>
      </c>
    </row>
    <row r="10" spans="1:65" x14ac:dyDescent="0.2">
      <c r="H10" s="79" t="s">
        <v>220</v>
      </c>
    </row>
    <row r="11" spans="1:65" x14ac:dyDescent="0.2">
      <c r="A11" s="80" t="s">
        <v>475</v>
      </c>
    </row>
    <row r="12" spans="1:65" x14ac:dyDescent="0.2">
      <c r="A12" s="80" t="s">
        <v>597</v>
      </c>
    </row>
    <row r="13" spans="1:65" x14ac:dyDescent="0.2">
      <c r="A13" s="80" t="s">
        <v>596</v>
      </c>
    </row>
    <row r="14" spans="1:65" x14ac:dyDescent="0.2">
      <c r="A14" s="133" t="s">
        <v>527</v>
      </c>
    </row>
  </sheetData>
  <mergeCells count="3">
    <mergeCell ref="B3:C3"/>
    <mergeCell ref="D3:E3"/>
    <mergeCell ref="F3:H3"/>
  </mergeCells>
  <conditionalFormatting sqref="C9">
    <cfRule type="cellIs" dxfId="141" priority="1" operator="between">
      <formula>0</formula>
      <formula>0.5</formula>
    </cfRule>
    <cfRule type="cellIs" dxfId="14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800" t="s">
        <v>447</v>
      </c>
      <c r="B3" s="800" t="s">
        <v>448</v>
      </c>
      <c r="C3" s="781">
        <f>INDICE!A3</f>
        <v>45505</v>
      </c>
      <c r="D3" s="782"/>
      <c r="E3" s="782" t="s">
        <v>115</v>
      </c>
      <c r="F3" s="782"/>
      <c r="G3" s="782" t="s">
        <v>116</v>
      </c>
      <c r="H3" s="782"/>
      <c r="I3" s="782"/>
    </row>
    <row r="4" spans="1:9" x14ac:dyDescent="0.2">
      <c r="A4" s="801"/>
      <c r="B4" s="801"/>
      <c r="C4" s="82" t="s">
        <v>47</v>
      </c>
      <c r="D4" s="82" t="s">
        <v>445</v>
      </c>
      <c r="E4" s="82" t="s">
        <v>47</v>
      </c>
      <c r="F4" s="82" t="s">
        <v>445</v>
      </c>
      <c r="G4" s="82" t="s">
        <v>47</v>
      </c>
      <c r="H4" s="83" t="s">
        <v>445</v>
      </c>
      <c r="I4" s="83" t="s">
        <v>106</v>
      </c>
    </row>
    <row r="5" spans="1:9" x14ac:dyDescent="0.2">
      <c r="A5" s="386"/>
      <c r="B5" s="390" t="s">
        <v>200</v>
      </c>
      <c r="C5" s="388">
        <v>151.01244</v>
      </c>
      <c r="D5" s="142">
        <v>-48.840752416685731</v>
      </c>
      <c r="E5" s="141">
        <v>1140.79492</v>
      </c>
      <c r="F5" s="519">
        <v>-45.256659139823675</v>
      </c>
      <c r="G5" s="520">
        <v>1967.9437600000001</v>
      </c>
      <c r="H5" s="519">
        <v>-37.556358623052851</v>
      </c>
      <c r="I5" s="391">
        <v>3.049389042698583</v>
      </c>
    </row>
    <row r="6" spans="1:9" x14ac:dyDescent="0.2">
      <c r="A6" s="11"/>
      <c r="B6" s="11" t="s">
        <v>231</v>
      </c>
      <c r="C6" s="388">
        <v>917.96361000000002</v>
      </c>
      <c r="D6" s="142">
        <v>17.804826393269568</v>
      </c>
      <c r="E6" s="144">
        <v>7192.9576799999995</v>
      </c>
      <c r="F6" s="142">
        <v>33.639808828512841</v>
      </c>
      <c r="G6" s="520">
        <v>10520.796260000001</v>
      </c>
      <c r="H6" s="521">
        <v>57.702927493391179</v>
      </c>
      <c r="I6" s="391">
        <v>16.302295567485238</v>
      </c>
    </row>
    <row r="7" spans="1:9" x14ac:dyDescent="0.2">
      <c r="A7" s="11"/>
      <c r="B7" s="253" t="s">
        <v>201</v>
      </c>
      <c r="C7" s="388">
        <v>548.45552999999995</v>
      </c>
      <c r="D7" s="142">
        <v>-12.627554399572075</v>
      </c>
      <c r="E7" s="144">
        <v>5216.3446700000004</v>
      </c>
      <c r="F7" s="142">
        <v>1.8980508485848442</v>
      </c>
      <c r="G7" s="520">
        <v>7133.3766999999998</v>
      </c>
      <c r="H7" s="522">
        <v>-5.6262393600113487</v>
      </c>
      <c r="I7" s="391">
        <v>11.053385360169731</v>
      </c>
    </row>
    <row r="8" spans="1:9" x14ac:dyDescent="0.2">
      <c r="A8" s="486" t="s">
        <v>300</v>
      </c>
      <c r="B8" s="228"/>
      <c r="C8" s="146">
        <v>1617.4315799999999</v>
      </c>
      <c r="D8" s="147">
        <v>-4.9758366389922308</v>
      </c>
      <c r="E8" s="146">
        <v>13550.097269999998</v>
      </c>
      <c r="F8" s="523">
        <v>7.6650061880792544</v>
      </c>
      <c r="G8" s="524">
        <v>19622.116720000002</v>
      </c>
      <c r="H8" s="523">
        <v>12.891000518864026</v>
      </c>
      <c r="I8" s="525">
        <v>30.405069970353555</v>
      </c>
    </row>
    <row r="9" spans="1:9" x14ac:dyDescent="0.2">
      <c r="A9" s="386"/>
      <c r="B9" s="11" t="s">
        <v>202</v>
      </c>
      <c r="C9" s="388">
        <v>746.54353000000003</v>
      </c>
      <c r="D9" s="700">
        <v>-2.7974465379372312E-2</v>
      </c>
      <c r="E9" s="144">
        <v>6107.8179899999996</v>
      </c>
      <c r="F9" s="519">
        <v>61.167902119130282</v>
      </c>
      <c r="G9" s="520">
        <v>8953.9112000000005</v>
      </c>
      <c r="H9" s="526">
        <v>67.496906972638442</v>
      </c>
      <c r="I9" s="391">
        <v>13.874359246209414</v>
      </c>
    </row>
    <row r="10" spans="1:9" x14ac:dyDescent="0.2">
      <c r="A10" s="386"/>
      <c r="B10" s="11" t="s">
        <v>203</v>
      </c>
      <c r="C10" s="388">
        <v>0</v>
      </c>
      <c r="D10" s="142">
        <v>-100</v>
      </c>
      <c r="E10" s="144">
        <v>0</v>
      </c>
      <c r="F10" s="519">
        <v>-100</v>
      </c>
      <c r="G10" s="144">
        <v>103.39310999999999</v>
      </c>
      <c r="H10" s="519">
        <v>-91.893478318752813</v>
      </c>
      <c r="I10" s="471">
        <v>0.16021078606663497</v>
      </c>
    </row>
    <row r="11" spans="1:9" x14ac:dyDescent="0.2">
      <c r="A11" s="11"/>
      <c r="B11" s="11" t="s">
        <v>655</v>
      </c>
      <c r="C11" s="388">
        <v>0</v>
      </c>
      <c r="D11" s="142" t="s">
        <v>142</v>
      </c>
      <c r="E11" s="144">
        <v>0</v>
      </c>
      <c r="F11" s="527">
        <v>-100</v>
      </c>
      <c r="G11" s="144">
        <v>0</v>
      </c>
      <c r="H11" s="527">
        <v>-100</v>
      </c>
      <c r="I11" s="496">
        <v>0</v>
      </c>
    </row>
    <row r="12" spans="1:9" x14ac:dyDescent="0.2">
      <c r="A12" s="632"/>
      <c r="B12" s="11" t="s">
        <v>583</v>
      </c>
      <c r="C12" s="388">
        <v>0</v>
      </c>
      <c r="D12" s="142">
        <v>-100</v>
      </c>
      <c r="E12" s="144">
        <v>0</v>
      </c>
      <c r="F12" s="142">
        <v>-100</v>
      </c>
      <c r="G12" s="144">
        <v>0</v>
      </c>
      <c r="H12" s="521">
        <v>-100</v>
      </c>
      <c r="I12" s="496">
        <v>0</v>
      </c>
    </row>
    <row r="13" spans="1:9" x14ac:dyDescent="0.2">
      <c r="A13" s="11"/>
      <c r="B13" s="11" t="s">
        <v>204</v>
      </c>
      <c r="C13" s="388">
        <v>303.45309000000003</v>
      </c>
      <c r="D13" s="142">
        <v>89.350699383039398</v>
      </c>
      <c r="E13" s="144">
        <v>2019.2328400000001</v>
      </c>
      <c r="F13" s="142">
        <v>148.35024972557019</v>
      </c>
      <c r="G13" s="520">
        <v>2597.53424</v>
      </c>
      <c r="H13" s="521">
        <v>134.98142807263994</v>
      </c>
      <c r="I13" s="391">
        <v>4.0249587465296219</v>
      </c>
    </row>
    <row r="14" spans="1:9" x14ac:dyDescent="0.2">
      <c r="A14" s="11"/>
      <c r="B14" s="253" t="s">
        <v>657</v>
      </c>
      <c r="C14" s="388">
        <v>406.81349</v>
      </c>
      <c r="D14" s="142" t="s">
        <v>142</v>
      </c>
      <c r="E14" s="144">
        <v>1162.80818</v>
      </c>
      <c r="F14" s="142">
        <v>114.06096342661255</v>
      </c>
      <c r="G14" s="520">
        <v>1294.59725</v>
      </c>
      <c r="H14" s="521">
        <v>17.801720411063194</v>
      </c>
      <c r="I14" s="391">
        <v>2.0060180321706542</v>
      </c>
    </row>
    <row r="15" spans="1:9" x14ac:dyDescent="0.2">
      <c r="A15" s="486" t="s">
        <v>581</v>
      </c>
      <c r="B15" s="228"/>
      <c r="C15" s="146">
        <v>1456.8101100000001</v>
      </c>
      <c r="D15" s="147">
        <v>31.52327488081599</v>
      </c>
      <c r="E15" s="146">
        <v>9289.8590099999983</v>
      </c>
      <c r="F15" s="523">
        <v>43.247341872237023</v>
      </c>
      <c r="G15" s="524">
        <v>12949.435800000001</v>
      </c>
      <c r="H15" s="523">
        <v>38.067192423569324</v>
      </c>
      <c r="I15" s="525">
        <v>20.065546810976329</v>
      </c>
    </row>
    <row r="16" spans="1:9" x14ac:dyDescent="0.2">
      <c r="A16" s="387"/>
      <c r="B16" s="389" t="s">
        <v>641</v>
      </c>
      <c r="C16" s="388">
        <v>0</v>
      </c>
      <c r="D16" s="142">
        <v>-100</v>
      </c>
      <c r="E16" s="144">
        <v>140.04917999999998</v>
      </c>
      <c r="F16" s="527">
        <v>-52.113625645828741</v>
      </c>
      <c r="G16" s="144">
        <v>268.38006000000001</v>
      </c>
      <c r="H16" s="527">
        <v>-44.293453172470308</v>
      </c>
      <c r="I16" s="471">
        <v>0.41586311096755546</v>
      </c>
    </row>
    <row r="17" spans="1:9" x14ac:dyDescent="0.2">
      <c r="A17" s="387"/>
      <c r="B17" s="389" t="s">
        <v>529</v>
      </c>
      <c r="C17" s="388">
        <v>0</v>
      </c>
      <c r="D17" s="142" t="s">
        <v>142</v>
      </c>
      <c r="E17" s="144">
        <v>89.816239999999993</v>
      </c>
      <c r="F17" s="527">
        <v>-92.764855283395207</v>
      </c>
      <c r="G17" s="144">
        <v>364.09895999999998</v>
      </c>
      <c r="H17" s="527">
        <v>-85.313089363890455</v>
      </c>
      <c r="I17" s="470">
        <v>0.56418247393510357</v>
      </c>
    </row>
    <row r="18" spans="1:9" x14ac:dyDescent="0.2">
      <c r="A18" s="387"/>
      <c r="B18" s="389" t="s">
        <v>206</v>
      </c>
      <c r="C18" s="388">
        <v>57.452629999999999</v>
      </c>
      <c r="D18" s="142">
        <v>125.40413955663523</v>
      </c>
      <c r="E18" s="144">
        <v>326.62640999999996</v>
      </c>
      <c r="F18" s="527">
        <v>53.560905106751925</v>
      </c>
      <c r="G18" s="520">
        <v>477.61280999999997</v>
      </c>
      <c r="H18" s="527">
        <v>23.577128132667958</v>
      </c>
      <c r="I18" s="391">
        <v>0.74007565615923909</v>
      </c>
    </row>
    <row r="19" spans="1:9" x14ac:dyDescent="0.2">
      <c r="A19" s="387"/>
      <c r="B19" s="389" t="s">
        <v>558</v>
      </c>
      <c r="C19" s="388">
        <v>140.99521999999999</v>
      </c>
      <c r="D19" s="73">
        <v>7.0151491530564298</v>
      </c>
      <c r="E19" s="144">
        <v>1562.79215</v>
      </c>
      <c r="F19" s="73">
        <v>-38.081196205664156</v>
      </c>
      <c r="G19" s="520">
        <v>2124.8006499999992</v>
      </c>
      <c r="H19" s="527">
        <v>-40.452842931406565</v>
      </c>
      <c r="I19" s="391">
        <v>3.2924435909839338</v>
      </c>
    </row>
    <row r="20" spans="1:9" x14ac:dyDescent="0.2">
      <c r="A20" s="387"/>
      <c r="B20" s="389" t="s">
        <v>207</v>
      </c>
      <c r="C20" s="388">
        <v>86.445970000000003</v>
      </c>
      <c r="D20" s="142" t="s">
        <v>142</v>
      </c>
      <c r="E20" s="144">
        <v>893.45841000000007</v>
      </c>
      <c r="F20" s="73">
        <v>-9.355222051339009</v>
      </c>
      <c r="G20" s="520">
        <v>1186.0359899999999</v>
      </c>
      <c r="H20" s="527">
        <v>-15.405271772075105</v>
      </c>
      <c r="I20" s="391">
        <v>1.8377990396189807</v>
      </c>
    </row>
    <row r="21" spans="1:9" x14ac:dyDescent="0.2">
      <c r="A21" s="632"/>
      <c r="B21" s="389" t="s">
        <v>208</v>
      </c>
      <c r="C21" s="388">
        <v>0</v>
      </c>
      <c r="D21" s="142" t="s">
        <v>142</v>
      </c>
      <c r="E21" s="144">
        <v>177.89864</v>
      </c>
      <c r="F21" s="527">
        <v>-37.221171116775089</v>
      </c>
      <c r="G21" s="520">
        <v>209.76041999999998</v>
      </c>
      <c r="H21" s="527">
        <v>-52.859078998235866</v>
      </c>
      <c r="I21" s="391">
        <v>0.32503018599467126</v>
      </c>
    </row>
    <row r="22" spans="1:9" x14ac:dyDescent="0.2">
      <c r="A22" s="486" t="s">
        <v>438</v>
      </c>
      <c r="B22" s="228"/>
      <c r="C22" s="146">
        <v>284.89382000000001</v>
      </c>
      <c r="D22" s="147">
        <v>45.840471941609302</v>
      </c>
      <c r="E22" s="146">
        <v>3190.6410299999998</v>
      </c>
      <c r="F22" s="523">
        <v>-42.402344499513227</v>
      </c>
      <c r="G22" s="524">
        <v>4630.6888900000004</v>
      </c>
      <c r="H22" s="523">
        <v>-47.153859675055429</v>
      </c>
      <c r="I22" s="525">
        <v>7.1753940576594859</v>
      </c>
    </row>
    <row r="23" spans="1:9" x14ac:dyDescent="0.2">
      <c r="A23" s="632"/>
      <c r="B23" s="389" t="s">
        <v>210</v>
      </c>
      <c r="C23" s="388">
        <v>308.26924000000002</v>
      </c>
      <c r="D23" s="142">
        <v>-38.248505596930308</v>
      </c>
      <c r="E23" s="144">
        <v>2543.4299799999999</v>
      </c>
      <c r="F23" s="527">
        <v>-10.668427117840515</v>
      </c>
      <c r="G23" s="144">
        <v>3805.7014099999997</v>
      </c>
      <c r="H23" s="527">
        <v>-9.3637767696547698</v>
      </c>
      <c r="I23" s="471">
        <v>5.8970507264072154</v>
      </c>
    </row>
    <row r="24" spans="1:9" x14ac:dyDescent="0.2">
      <c r="A24" s="632"/>
      <c r="B24" s="389" t="s">
        <v>211</v>
      </c>
      <c r="C24" s="388">
        <v>142.35822999999999</v>
      </c>
      <c r="D24" s="73">
        <v>-52.088441206189508</v>
      </c>
      <c r="E24" s="144">
        <v>1281.95344</v>
      </c>
      <c r="F24" s="73">
        <v>-40.149539053244197</v>
      </c>
      <c r="G24" s="144">
        <v>2249.2848399999998</v>
      </c>
      <c r="H24" s="527">
        <v>-43.14707706127831</v>
      </c>
      <c r="I24" s="496">
        <v>3.4853356505492998</v>
      </c>
    </row>
    <row r="25" spans="1:9" x14ac:dyDescent="0.2">
      <c r="A25" s="486" t="s">
        <v>337</v>
      </c>
      <c r="B25" s="228"/>
      <c r="C25" s="146">
        <v>450.62747000000002</v>
      </c>
      <c r="D25" s="147">
        <v>-43.412428417349766</v>
      </c>
      <c r="E25" s="146">
        <v>3825.3834199999997</v>
      </c>
      <c r="F25" s="523">
        <v>-23.325282693646169</v>
      </c>
      <c r="G25" s="524">
        <v>6054.9862499999999</v>
      </c>
      <c r="H25" s="523">
        <v>-25.753034331086432</v>
      </c>
      <c r="I25" s="525">
        <v>9.3823863769565161</v>
      </c>
    </row>
    <row r="26" spans="1:9" x14ac:dyDescent="0.2">
      <c r="A26" s="632"/>
      <c r="B26" s="389" t="s">
        <v>212</v>
      </c>
      <c r="C26" s="388">
        <v>546.36928</v>
      </c>
      <c r="D26" s="700">
        <v>2.2279274903155191E-2</v>
      </c>
      <c r="E26" s="144">
        <v>3266.5585000000001</v>
      </c>
      <c r="F26" s="527">
        <v>42.4183715807483</v>
      </c>
      <c r="G26" s="144">
        <v>5138.7382299999999</v>
      </c>
      <c r="H26" s="527">
        <v>52.620819929660342</v>
      </c>
      <c r="I26" s="471">
        <v>7.962632047908885</v>
      </c>
    </row>
    <row r="27" spans="1:9" x14ac:dyDescent="0.2">
      <c r="A27" s="632"/>
      <c r="B27" s="389" t="s">
        <v>213</v>
      </c>
      <c r="C27" s="388">
        <v>217.15454</v>
      </c>
      <c r="D27" s="142">
        <v>-22.607155218966383</v>
      </c>
      <c r="E27" s="144">
        <v>1893.8275500000002</v>
      </c>
      <c r="F27" s="527">
        <v>9.6287381680775344</v>
      </c>
      <c r="G27" s="144">
        <v>2618.3676799999998</v>
      </c>
      <c r="H27" s="527">
        <v>-0.2810779928286366</v>
      </c>
      <c r="I27" s="471">
        <v>4.0572407989688228</v>
      </c>
    </row>
    <row r="28" spans="1:9" x14ac:dyDescent="0.2">
      <c r="A28" s="387"/>
      <c r="B28" s="389" t="s">
        <v>215</v>
      </c>
      <c r="C28" s="388">
        <v>0</v>
      </c>
      <c r="D28" s="142" t="s">
        <v>142</v>
      </c>
      <c r="E28" s="144">
        <v>0</v>
      </c>
      <c r="F28" s="142">
        <v>-100</v>
      </c>
      <c r="G28" s="144">
        <v>78.144999999999996</v>
      </c>
      <c r="H28" s="142">
        <v>19.748944793353562</v>
      </c>
      <c r="I28" s="391">
        <v>0.12108806744644</v>
      </c>
    </row>
    <row r="29" spans="1:9" x14ac:dyDescent="0.2">
      <c r="A29" s="387"/>
      <c r="B29" s="389" t="s">
        <v>610</v>
      </c>
      <c r="C29" s="388">
        <v>0</v>
      </c>
      <c r="D29" s="142" t="s">
        <v>142</v>
      </c>
      <c r="E29" s="144">
        <v>130.18120999999999</v>
      </c>
      <c r="F29" s="142" t="s">
        <v>142</v>
      </c>
      <c r="G29" s="144">
        <v>263.19720999999998</v>
      </c>
      <c r="H29" s="142" t="s">
        <v>142</v>
      </c>
      <c r="I29" s="496">
        <v>0.40783212638293986</v>
      </c>
    </row>
    <row r="30" spans="1:9" x14ac:dyDescent="0.2">
      <c r="A30" s="387"/>
      <c r="B30" s="389" t="s">
        <v>645</v>
      </c>
      <c r="C30" s="388">
        <v>254.27310999999997</v>
      </c>
      <c r="D30" s="142" t="s">
        <v>142</v>
      </c>
      <c r="E30" s="144">
        <v>254.27310999999997</v>
      </c>
      <c r="F30" s="142" t="s">
        <v>142</v>
      </c>
      <c r="G30" s="144">
        <v>385.55286999999998</v>
      </c>
      <c r="H30" s="142" t="s">
        <v>142</v>
      </c>
      <c r="I30" s="471">
        <v>0.59742596361543943</v>
      </c>
    </row>
    <row r="31" spans="1:9" x14ac:dyDescent="0.2">
      <c r="A31" s="387"/>
      <c r="B31" s="389" t="s">
        <v>541</v>
      </c>
      <c r="C31" s="388">
        <v>0</v>
      </c>
      <c r="D31" s="142" t="s">
        <v>142</v>
      </c>
      <c r="E31" s="144">
        <v>430.61635999999999</v>
      </c>
      <c r="F31" s="142">
        <v>-33.72308098824152</v>
      </c>
      <c r="G31" s="144">
        <v>563.31226000000004</v>
      </c>
      <c r="H31" s="142">
        <v>-39.482496254345634</v>
      </c>
      <c r="I31" s="471">
        <v>0.87286957492208794</v>
      </c>
    </row>
    <row r="32" spans="1:9" x14ac:dyDescent="0.2">
      <c r="A32" s="387"/>
      <c r="B32" s="389" t="s">
        <v>216</v>
      </c>
      <c r="C32" s="388">
        <v>412.42595999999998</v>
      </c>
      <c r="D32" s="142">
        <v>23.208693756075462</v>
      </c>
      <c r="E32" s="144">
        <v>2894.4380699999997</v>
      </c>
      <c r="F32" s="142">
        <v>5.608867008759141</v>
      </c>
      <c r="G32" s="144">
        <v>4498.8214699999999</v>
      </c>
      <c r="H32" s="142">
        <v>-0.30379452588671341</v>
      </c>
      <c r="I32" s="471">
        <v>6.9710614574042147</v>
      </c>
    </row>
    <row r="33" spans="1:9" x14ac:dyDescent="0.2">
      <c r="A33" s="387"/>
      <c r="B33" s="389" t="s">
        <v>217</v>
      </c>
      <c r="C33" s="388">
        <v>389.20586000000003</v>
      </c>
      <c r="D33" s="142">
        <v>-22.03953445483209</v>
      </c>
      <c r="E33" s="144">
        <v>5389.9989999999998</v>
      </c>
      <c r="F33" s="73">
        <v>29.027033507299855</v>
      </c>
      <c r="G33" s="144">
        <v>7594.9427300000007</v>
      </c>
      <c r="H33" s="527">
        <v>27.828977891191354</v>
      </c>
      <c r="I33" s="471">
        <v>11.768596039952515</v>
      </c>
    </row>
    <row r="34" spans="1:9" x14ac:dyDescent="0.2">
      <c r="A34" s="632"/>
      <c r="B34" s="389" t="s">
        <v>689</v>
      </c>
      <c r="C34" s="388">
        <v>137.36850999999999</v>
      </c>
      <c r="D34" s="142" t="s">
        <v>142</v>
      </c>
      <c r="E34" s="144">
        <v>137.36850999999999</v>
      </c>
      <c r="F34" s="73" t="s">
        <v>142</v>
      </c>
      <c r="G34" s="144">
        <v>137.36850999999999</v>
      </c>
      <c r="H34" s="527" t="s">
        <v>142</v>
      </c>
      <c r="I34" s="471">
        <v>0.2128567074527733</v>
      </c>
    </row>
    <row r="35" spans="1:9" x14ac:dyDescent="0.2">
      <c r="A35" s="632"/>
      <c r="B35" s="389" t="s">
        <v>218</v>
      </c>
      <c r="C35" s="388">
        <v>0</v>
      </c>
      <c r="D35" s="142">
        <v>-100</v>
      </c>
      <c r="E35" s="144">
        <v>0</v>
      </c>
      <c r="F35" s="73">
        <v>-100</v>
      </c>
      <c r="G35" s="144">
        <v>0</v>
      </c>
      <c r="H35" s="527">
        <v>-100</v>
      </c>
      <c r="I35" s="496">
        <v>0</v>
      </c>
    </row>
    <row r="36" spans="1:9" x14ac:dyDescent="0.2">
      <c r="A36" s="486" t="s">
        <v>439</v>
      </c>
      <c r="B36" s="228"/>
      <c r="C36" s="146">
        <v>1956.7972600000001</v>
      </c>
      <c r="D36" s="147">
        <v>16.231399029794328</v>
      </c>
      <c r="E36" s="146">
        <v>14397.26231</v>
      </c>
      <c r="F36" s="523">
        <v>23.296222831268359</v>
      </c>
      <c r="G36" s="524">
        <v>21278.445959999997</v>
      </c>
      <c r="H36" s="523">
        <v>21.6714997185775</v>
      </c>
      <c r="I36" s="525">
        <v>32.971602784054113</v>
      </c>
    </row>
    <row r="37" spans="1:9" x14ac:dyDescent="0.2">
      <c r="A37" s="150" t="s">
        <v>186</v>
      </c>
      <c r="B37" s="150"/>
      <c r="C37" s="150">
        <v>5766.5602400000007</v>
      </c>
      <c r="D37" s="665">
        <v>5.133478770379452</v>
      </c>
      <c r="E37" s="150">
        <v>44253.243039999994</v>
      </c>
      <c r="F37" s="659">
        <v>7.2124399707815989</v>
      </c>
      <c r="G37" s="150">
        <v>64535.673620000001</v>
      </c>
      <c r="H37" s="659">
        <v>5.5077242697595814</v>
      </c>
      <c r="I37" s="660">
        <v>100</v>
      </c>
    </row>
    <row r="38" spans="1:9" x14ac:dyDescent="0.2">
      <c r="A38" s="151" t="s">
        <v>522</v>
      </c>
      <c r="B38" s="472"/>
      <c r="C38" s="152">
        <v>1772.8669200000002</v>
      </c>
      <c r="D38" s="528">
        <v>-32.266206454919043</v>
      </c>
      <c r="E38" s="152">
        <v>16583.678449999999</v>
      </c>
      <c r="F38" s="528">
        <v>-4.6429971360719078</v>
      </c>
      <c r="G38" s="152">
        <v>26063.341570000004</v>
      </c>
      <c r="H38" s="528">
        <v>-2.1580450601859948</v>
      </c>
      <c r="I38" s="529">
        <v>40.385944870532526</v>
      </c>
    </row>
    <row r="39" spans="1:9" x14ac:dyDescent="0.2">
      <c r="A39" s="151" t="s">
        <v>523</v>
      </c>
      <c r="B39" s="472"/>
      <c r="C39" s="152">
        <v>3993.6933199999985</v>
      </c>
      <c r="D39" s="528">
        <v>39.270238075750896</v>
      </c>
      <c r="E39" s="152">
        <v>27669.564589999994</v>
      </c>
      <c r="F39" s="528">
        <v>15.844596415278353</v>
      </c>
      <c r="G39" s="152">
        <v>38472.332050000005</v>
      </c>
      <c r="H39" s="528">
        <v>11.421735245452929</v>
      </c>
      <c r="I39" s="529">
        <v>59.614055129467481</v>
      </c>
    </row>
    <row r="40" spans="1:9" x14ac:dyDescent="0.2">
      <c r="A40" s="153" t="s">
        <v>524</v>
      </c>
      <c r="B40" s="473"/>
      <c r="C40" s="154">
        <v>1761.3301799999999</v>
      </c>
      <c r="D40" s="530">
        <v>-6.1960392815049765</v>
      </c>
      <c r="E40" s="154">
        <v>14948.08073</v>
      </c>
      <c r="F40" s="530">
        <v>-1.0479946448427784</v>
      </c>
      <c r="G40" s="154">
        <v>21598.91905</v>
      </c>
      <c r="H40" s="530">
        <v>3.3917107918658331</v>
      </c>
      <c r="I40" s="531">
        <v>33.468185638193084</v>
      </c>
    </row>
    <row r="41" spans="1:9" x14ac:dyDescent="0.2">
      <c r="A41" s="153" t="s">
        <v>525</v>
      </c>
      <c r="B41" s="473"/>
      <c r="C41" s="154">
        <v>4005.230059999999</v>
      </c>
      <c r="D41" s="530">
        <v>11.030688913225612</v>
      </c>
      <c r="E41" s="154">
        <v>29305.162309999992</v>
      </c>
      <c r="F41" s="530">
        <v>11.980732666315026</v>
      </c>
      <c r="G41" s="154">
        <v>42936.754570000005</v>
      </c>
      <c r="H41" s="530">
        <v>6.6052484490781644</v>
      </c>
      <c r="I41" s="531">
        <v>66.531814361806923</v>
      </c>
    </row>
    <row r="42" spans="1:9" x14ac:dyDescent="0.2">
      <c r="A42" s="695" t="s">
        <v>656</v>
      </c>
      <c r="B42" s="696"/>
      <c r="C42" s="709">
        <v>57.452629999999999</v>
      </c>
      <c r="D42" s="702">
        <v>125.40413955663523</v>
      </c>
      <c r="E42" s="479">
        <v>326.62640999999996</v>
      </c>
      <c r="F42" s="697">
        <v>53.560905106751925</v>
      </c>
      <c r="G42" s="479">
        <v>477.61280999999997</v>
      </c>
      <c r="H42" s="697">
        <v>23.577128132667958</v>
      </c>
      <c r="I42" s="698">
        <v>0.74007565615923909</v>
      </c>
    </row>
    <row r="43" spans="1:9" s="84" customFormat="1" ht="12.75" x14ac:dyDescent="0.2">
      <c r="A43" s="80"/>
      <c r="I43" s="79" t="s">
        <v>220</v>
      </c>
    </row>
    <row r="44" spans="1:9" s="1" customFormat="1" x14ac:dyDescent="0.2">
      <c r="A44" s="80" t="s">
        <v>475</v>
      </c>
    </row>
    <row r="45" spans="1:9" s="1" customFormat="1" x14ac:dyDescent="0.2">
      <c r="A45" s="133"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39" priority="7" operator="between">
      <formula>-0.5</formula>
      <formula>0.5</formula>
    </cfRule>
    <cfRule type="cellIs" dxfId="138" priority="8" operator="between">
      <formula>0</formula>
      <formula>0.49</formula>
    </cfRule>
  </conditionalFormatting>
  <conditionalFormatting sqref="D18:D19">
    <cfRule type="cellIs" dxfId="137" priority="31" stopIfTrue="1" operator="equal">
      <formula>0</formula>
    </cfRule>
    <cfRule type="cellIs" dxfId="136" priority="32" operator="between">
      <formula>0</formula>
      <formula>0.5</formula>
    </cfRule>
    <cfRule type="cellIs" dxfId="135" priority="33" operator="between">
      <formula>0</formula>
      <formula>0.49</formula>
    </cfRule>
  </conditionalFormatting>
  <conditionalFormatting sqref="D26">
    <cfRule type="cellIs" dxfId="134" priority="1" operator="between">
      <formula>-0.5</formula>
      <formula>0.5</formula>
    </cfRule>
    <cfRule type="cellIs" dxfId="133" priority="2" operator="between">
      <formula>0</formula>
      <formula>0.49</formula>
    </cfRule>
  </conditionalFormatting>
  <conditionalFormatting sqref="F18:F21 F23:F24 F26:F35">
    <cfRule type="cellIs" dxfId="132" priority="42" operator="between">
      <formula>0</formula>
      <formula>0.5</formula>
    </cfRule>
    <cfRule type="cellIs" dxfId="131" priority="43" operator="between">
      <formula>0</formula>
      <formula>0.49</formula>
    </cfRule>
  </conditionalFormatting>
  <conditionalFormatting sqref="F23:F24 F26:F35 F18:F21">
    <cfRule type="cellIs" dxfId="130" priority="41" stopIfTrue="1" operator="equal">
      <formula>0</formula>
    </cfRule>
  </conditionalFormatting>
  <conditionalFormatting sqref="F23:F24">
    <cfRule type="cellIs" dxfId="129" priority="27" operator="between">
      <formula>0</formula>
      <formula>0.5</formula>
    </cfRule>
    <cfRule type="cellIs" dxfId="128" priority="28" operator="between">
      <formula>0</formula>
      <formula>0.49</formula>
    </cfRule>
  </conditionalFormatting>
  <conditionalFormatting sqref="F26:F27">
    <cfRule type="cellIs" dxfId="127" priority="3" operator="between">
      <formula>0</formula>
      <formula>0.5</formula>
    </cfRule>
    <cfRule type="cellIs" dxfId="126" priority="4" operator="between">
      <formula>0</formula>
      <formula>0.49</formula>
    </cfRule>
  </conditionalFormatting>
  <conditionalFormatting sqref="I37">
    <cfRule type="cellIs" dxfId="125" priority="13" operator="between">
      <formula>0.00001</formula>
      <formula>0.499</formula>
    </cfRule>
  </conditionalFormatting>
  <conditionalFormatting sqref="I37:I41">
    <cfRule type="cellIs" dxfId="124" priority="37" operator="between">
      <formula>0</formula>
      <formula>0.5</formula>
    </cfRule>
    <cfRule type="cellIs" dxfId="123" priority="38"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1">
        <f>INDICE!A3</f>
        <v>45505</v>
      </c>
      <c r="C3" s="782"/>
      <c r="D3" s="782" t="s">
        <v>115</v>
      </c>
      <c r="E3" s="782"/>
      <c r="F3" s="782" t="s">
        <v>116</v>
      </c>
      <c r="G3" s="782"/>
      <c r="H3" s="1"/>
    </row>
    <row r="4" spans="1:8" x14ac:dyDescent="0.2">
      <c r="A4" s="66"/>
      <c r="B4" s="606" t="s">
        <v>56</v>
      </c>
      <c r="C4" s="606" t="s">
        <v>445</v>
      </c>
      <c r="D4" s="606" t="s">
        <v>56</v>
      </c>
      <c r="E4" s="606" t="s">
        <v>445</v>
      </c>
      <c r="F4" s="606" t="s">
        <v>56</v>
      </c>
      <c r="G4" s="607" t="s">
        <v>445</v>
      </c>
      <c r="H4" s="1"/>
    </row>
    <row r="5" spans="1:8" x14ac:dyDescent="0.2">
      <c r="A5" s="157" t="s">
        <v>8</v>
      </c>
      <c r="B5" s="392">
        <v>74.906192147727936</v>
      </c>
      <c r="C5" s="475">
        <v>-1.9133492844406654</v>
      </c>
      <c r="D5" s="392">
        <v>76.968201942683933</v>
      </c>
      <c r="E5" s="475">
        <v>5.5370786598287314</v>
      </c>
      <c r="F5" s="392">
        <v>78.609963114645069</v>
      </c>
      <c r="G5" s="475">
        <v>6.4090391619553294E-2</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81">
        <f>INDICE!A3</f>
        <v>45505</v>
      </c>
      <c r="C3" s="782"/>
      <c r="D3" s="782" t="s">
        <v>115</v>
      </c>
      <c r="E3" s="782"/>
      <c r="F3" s="782" t="s">
        <v>116</v>
      </c>
      <c r="G3" s="782"/>
      <c r="H3" s="782"/>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82.448999999999998</v>
      </c>
      <c r="C6" s="394">
        <v>-24.624948576130198</v>
      </c>
      <c r="D6" s="233">
        <v>716.32500000000005</v>
      </c>
      <c r="E6" s="394">
        <v>-3.1938299200765199</v>
      </c>
      <c r="F6" s="233">
        <v>1007.697</v>
      </c>
      <c r="G6" s="394">
        <v>-16.973276801059896</v>
      </c>
      <c r="H6" s="394">
        <v>5.4595204904643673</v>
      </c>
    </row>
    <row r="7" spans="1:8" x14ac:dyDescent="0.2">
      <c r="A7" s="1" t="s">
        <v>48</v>
      </c>
      <c r="B7" s="456">
        <v>77.576999999999998</v>
      </c>
      <c r="C7" s="397">
        <v>37.540556353385455</v>
      </c>
      <c r="D7" s="456">
        <v>477.07399999999996</v>
      </c>
      <c r="E7" s="397">
        <v>25.152875315129076</v>
      </c>
      <c r="F7" s="233">
        <v>665.08400000000006</v>
      </c>
      <c r="G7" s="394">
        <v>12.325537405590913</v>
      </c>
      <c r="H7" s="394">
        <v>3.6033050866282266</v>
      </c>
    </row>
    <row r="8" spans="1:8" x14ac:dyDescent="0.2">
      <c r="A8" s="1" t="s">
        <v>49</v>
      </c>
      <c r="B8" s="456">
        <v>288.36200000000002</v>
      </c>
      <c r="C8" s="397">
        <v>72.873714816702133</v>
      </c>
      <c r="D8" s="233">
        <v>981.471</v>
      </c>
      <c r="E8" s="394">
        <v>-8.9093298535638166</v>
      </c>
      <c r="F8" s="233">
        <v>1398.14</v>
      </c>
      <c r="G8" s="394">
        <v>-18.64998091549754</v>
      </c>
      <c r="H8" s="394">
        <v>7.5748702025885279</v>
      </c>
    </row>
    <row r="9" spans="1:8" x14ac:dyDescent="0.2">
      <c r="A9" s="1" t="s">
        <v>122</v>
      </c>
      <c r="B9" s="456">
        <v>612.505</v>
      </c>
      <c r="C9" s="394">
        <v>16.380768163801985</v>
      </c>
      <c r="D9" s="233">
        <v>5671.2690000000002</v>
      </c>
      <c r="E9" s="394">
        <v>27.239891347536894</v>
      </c>
      <c r="F9" s="233">
        <v>8174.5750000000007</v>
      </c>
      <c r="G9" s="394">
        <v>16.683612244265845</v>
      </c>
      <c r="H9" s="394">
        <v>44.288372113182596</v>
      </c>
    </row>
    <row r="10" spans="1:8" x14ac:dyDescent="0.2">
      <c r="A10" s="1" t="s">
        <v>123</v>
      </c>
      <c r="B10" s="456">
        <v>402.89799999999997</v>
      </c>
      <c r="C10" s="394">
        <v>-18.384867194969793</v>
      </c>
      <c r="D10" s="233">
        <v>3469.9940000000001</v>
      </c>
      <c r="E10" s="394">
        <v>-19.109117094301208</v>
      </c>
      <c r="F10" s="233">
        <v>5465.9169999999995</v>
      </c>
      <c r="G10" s="394">
        <v>-13.288494163462413</v>
      </c>
      <c r="H10" s="394">
        <v>29.613351891171181</v>
      </c>
    </row>
    <row r="11" spans="1:8" x14ac:dyDescent="0.2">
      <c r="A11" s="1" t="s">
        <v>225</v>
      </c>
      <c r="B11" s="456">
        <v>167.14500000000001</v>
      </c>
      <c r="C11" s="394">
        <v>1.13083569302258</v>
      </c>
      <c r="D11" s="233">
        <v>1148.7280000000001</v>
      </c>
      <c r="E11" s="394">
        <v>-18.493569117003247</v>
      </c>
      <c r="F11" s="233">
        <v>1746.1970000000001</v>
      </c>
      <c r="G11" s="394">
        <v>-15.484568235849844</v>
      </c>
      <c r="H11" s="394">
        <v>9.4605802159651233</v>
      </c>
    </row>
    <row r="12" spans="1:8" x14ac:dyDescent="0.2">
      <c r="A12" s="168" t="s">
        <v>226</v>
      </c>
      <c r="B12" s="457">
        <v>1630.9360000000001</v>
      </c>
      <c r="C12" s="170">
        <v>7.4526013971362657</v>
      </c>
      <c r="D12" s="169">
        <v>12464.860999999999</v>
      </c>
      <c r="E12" s="170">
        <v>0.89037048344629977</v>
      </c>
      <c r="F12" s="169">
        <v>18457.609999999997</v>
      </c>
      <c r="G12" s="170">
        <v>-2.340341629782499</v>
      </c>
      <c r="H12" s="170">
        <v>100</v>
      </c>
    </row>
    <row r="13" spans="1:8" x14ac:dyDescent="0.2">
      <c r="A13" s="145" t="s">
        <v>227</v>
      </c>
      <c r="B13" s="458"/>
      <c r="C13" s="172"/>
      <c r="D13" s="171"/>
      <c r="E13" s="172"/>
      <c r="F13" s="171"/>
      <c r="G13" s="172"/>
      <c r="H13" s="172"/>
    </row>
    <row r="14" spans="1:8" x14ac:dyDescent="0.2">
      <c r="A14" s="1" t="s">
        <v>406</v>
      </c>
      <c r="B14" s="456">
        <v>44.597999999999999</v>
      </c>
      <c r="C14" s="703">
        <v>-17.873453152622279</v>
      </c>
      <c r="D14" s="233">
        <v>376.24299999999999</v>
      </c>
      <c r="E14" s="394">
        <v>20.940346771756825</v>
      </c>
      <c r="F14" s="233">
        <v>545.76599999999996</v>
      </c>
      <c r="G14" s="394">
        <v>15.509209777200219</v>
      </c>
      <c r="H14" s="394">
        <v>2.4422541844219934</v>
      </c>
    </row>
    <row r="15" spans="1:8" x14ac:dyDescent="0.2">
      <c r="A15" s="1" t="s">
        <v>48</v>
      </c>
      <c r="B15" s="456">
        <v>334.738</v>
      </c>
      <c r="C15" s="394">
        <v>-14.438494472490259</v>
      </c>
      <c r="D15" s="233">
        <v>2388.8399999999997</v>
      </c>
      <c r="E15" s="394">
        <v>-16.820600066924044</v>
      </c>
      <c r="F15" s="233">
        <v>3558.0769999999998</v>
      </c>
      <c r="G15" s="394">
        <v>-13.2819746909732</v>
      </c>
      <c r="H15" s="394">
        <v>15.922077303726606</v>
      </c>
    </row>
    <row r="16" spans="1:8" x14ac:dyDescent="0.2">
      <c r="A16" s="1" t="s">
        <v>49</v>
      </c>
      <c r="B16" s="456">
        <v>32.628999999999998</v>
      </c>
      <c r="C16" s="468">
        <v>-3.3615685345338173</v>
      </c>
      <c r="D16" s="233">
        <v>313.46100000000001</v>
      </c>
      <c r="E16" s="394">
        <v>-18.332312903015691</v>
      </c>
      <c r="F16" s="233">
        <v>459.48500000000001</v>
      </c>
      <c r="G16" s="394">
        <v>-13.828412609405854</v>
      </c>
      <c r="H16" s="394">
        <v>2.0561544030392875</v>
      </c>
    </row>
    <row r="17" spans="1:8" x14ac:dyDescent="0.2">
      <c r="A17" s="1" t="s">
        <v>122</v>
      </c>
      <c r="B17" s="456">
        <v>795.27499999999986</v>
      </c>
      <c r="C17" s="394">
        <v>9.0003124965734909</v>
      </c>
      <c r="D17" s="233">
        <v>6927.0679999999993</v>
      </c>
      <c r="E17" s="394">
        <v>47.597719939111975</v>
      </c>
      <c r="F17" s="233">
        <v>10127.276</v>
      </c>
      <c r="G17" s="394">
        <v>42.248710041485133</v>
      </c>
      <c r="H17" s="394">
        <v>45.318657057780129</v>
      </c>
    </row>
    <row r="18" spans="1:8" x14ac:dyDescent="0.2">
      <c r="A18" s="1" t="s">
        <v>123</v>
      </c>
      <c r="B18" s="456">
        <v>114.309</v>
      </c>
      <c r="C18" s="394">
        <v>-15.624169594614546</v>
      </c>
      <c r="D18" s="233">
        <v>1350.066</v>
      </c>
      <c r="E18" s="394">
        <v>-5.3905148466560204</v>
      </c>
      <c r="F18" s="233">
        <v>2266.5459999999998</v>
      </c>
      <c r="G18" s="394">
        <v>23.454454047170429</v>
      </c>
      <c r="H18" s="394">
        <v>10.142591243655581</v>
      </c>
    </row>
    <row r="19" spans="1:8" x14ac:dyDescent="0.2">
      <c r="A19" s="1" t="s">
        <v>225</v>
      </c>
      <c r="B19" s="456">
        <v>461.43900000000002</v>
      </c>
      <c r="C19" s="394">
        <v>-20.260901421496271</v>
      </c>
      <c r="D19" s="233">
        <v>3679.2910000000002</v>
      </c>
      <c r="E19" s="394">
        <v>-3.9330545462520878</v>
      </c>
      <c r="F19" s="233">
        <v>5389.6640000000007</v>
      </c>
      <c r="G19" s="394">
        <v>-4.0037047261975642</v>
      </c>
      <c r="H19" s="394">
        <v>24.118265807376389</v>
      </c>
    </row>
    <row r="20" spans="1:8" x14ac:dyDescent="0.2">
      <c r="A20" s="173" t="s">
        <v>228</v>
      </c>
      <c r="B20" s="459">
        <v>1782.9880000000003</v>
      </c>
      <c r="C20" s="175">
        <v>-7.2839527358177971</v>
      </c>
      <c r="D20" s="174">
        <v>15034.969000000001</v>
      </c>
      <c r="E20" s="175">
        <v>11.23043531398638</v>
      </c>
      <c r="F20" s="174">
        <v>22346.814000000002</v>
      </c>
      <c r="G20" s="175">
        <v>13.559239521281885</v>
      </c>
      <c r="H20" s="175">
        <v>100</v>
      </c>
    </row>
    <row r="21" spans="1:8" x14ac:dyDescent="0.2">
      <c r="A21" s="145" t="s">
        <v>450</v>
      </c>
      <c r="B21" s="460"/>
      <c r="C21" s="396"/>
      <c r="D21" s="395"/>
      <c r="E21" s="396"/>
      <c r="F21" s="395"/>
      <c r="G21" s="396"/>
      <c r="H21" s="396"/>
    </row>
    <row r="22" spans="1:8" x14ac:dyDescent="0.2">
      <c r="A22" s="1" t="s">
        <v>406</v>
      </c>
      <c r="B22" s="456">
        <v>-37.850999999999999</v>
      </c>
      <c r="C22" s="394">
        <v>-31.281204044952005</v>
      </c>
      <c r="D22" s="233">
        <v>-340.08200000000005</v>
      </c>
      <c r="E22" s="394">
        <v>-20.700928041785168</v>
      </c>
      <c r="F22" s="233">
        <v>-461.93100000000004</v>
      </c>
      <c r="G22" s="394">
        <v>-37.679215882031528</v>
      </c>
      <c r="H22" s="397" t="s">
        <v>451</v>
      </c>
    </row>
    <row r="23" spans="1:8" x14ac:dyDescent="0.2">
      <c r="A23" s="1" t="s">
        <v>48</v>
      </c>
      <c r="B23" s="456">
        <v>257.161</v>
      </c>
      <c r="C23" s="394">
        <v>-23.194712414357479</v>
      </c>
      <c r="D23" s="233">
        <v>1911.7659999999996</v>
      </c>
      <c r="E23" s="394">
        <v>-23.24444337380358</v>
      </c>
      <c r="F23" s="233">
        <v>2892.9929999999995</v>
      </c>
      <c r="G23" s="394">
        <v>-17.600567141886316</v>
      </c>
      <c r="H23" s="397" t="s">
        <v>451</v>
      </c>
    </row>
    <row r="24" spans="1:8" x14ac:dyDescent="0.2">
      <c r="A24" s="1" t="s">
        <v>49</v>
      </c>
      <c r="B24" s="456">
        <v>-255.73300000000003</v>
      </c>
      <c r="C24" s="397">
        <v>92.221194969971691</v>
      </c>
      <c r="D24" s="233">
        <v>-668.01</v>
      </c>
      <c r="E24" s="394">
        <v>-3.6951391281657031</v>
      </c>
      <c r="F24" s="233">
        <v>-938.65500000000009</v>
      </c>
      <c r="G24" s="394">
        <v>-20.818743246241297</v>
      </c>
      <c r="H24" s="397" t="s">
        <v>451</v>
      </c>
    </row>
    <row r="25" spans="1:8" x14ac:dyDescent="0.2">
      <c r="A25" s="1" t="s">
        <v>122</v>
      </c>
      <c r="B25" s="456">
        <v>182.76999999999987</v>
      </c>
      <c r="C25" s="394">
        <v>-10.104567319515676</v>
      </c>
      <c r="D25" s="233">
        <v>1255.7989999999991</v>
      </c>
      <c r="E25" s="394">
        <v>431.98071684860946</v>
      </c>
      <c r="F25" s="233">
        <v>1952.7009999999991</v>
      </c>
      <c r="G25" s="394">
        <v>1618.1102292923924</v>
      </c>
      <c r="H25" s="397" t="s">
        <v>451</v>
      </c>
    </row>
    <row r="26" spans="1:8" x14ac:dyDescent="0.2">
      <c r="A26" s="1" t="s">
        <v>123</v>
      </c>
      <c r="B26" s="456">
        <v>-288.58899999999994</v>
      </c>
      <c r="C26" s="394">
        <v>-19.429058015522951</v>
      </c>
      <c r="D26" s="233">
        <v>-2119.9279999999999</v>
      </c>
      <c r="E26" s="394">
        <v>-25.947433467447556</v>
      </c>
      <c r="F26" s="233">
        <v>-3199.3709999999996</v>
      </c>
      <c r="G26" s="394">
        <v>-28.387719750229952</v>
      </c>
      <c r="H26" s="397" t="s">
        <v>451</v>
      </c>
    </row>
    <row r="27" spans="1:8" x14ac:dyDescent="0.2">
      <c r="A27" s="1" t="s">
        <v>225</v>
      </c>
      <c r="B27" s="456">
        <v>294.29399999999998</v>
      </c>
      <c r="C27" s="394">
        <v>-28.813042742072025</v>
      </c>
      <c r="D27" s="233">
        <v>2530.5630000000001</v>
      </c>
      <c r="E27" s="394">
        <v>4.5448292187777017</v>
      </c>
      <c r="F27" s="233">
        <v>3643.4670000000006</v>
      </c>
      <c r="G27" s="394">
        <v>2.6814082825628685</v>
      </c>
      <c r="H27" s="397" t="s">
        <v>451</v>
      </c>
    </row>
    <row r="28" spans="1:8" x14ac:dyDescent="0.2">
      <c r="A28" s="173" t="s">
        <v>229</v>
      </c>
      <c r="B28" s="459">
        <v>152.05200000000013</v>
      </c>
      <c r="C28" s="175">
        <v>-62.478901600023626</v>
      </c>
      <c r="D28" s="174">
        <v>2570.108000000002</v>
      </c>
      <c r="E28" s="175">
        <v>121.16084774188789</v>
      </c>
      <c r="F28" s="174">
        <v>3889.2040000000052</v>
      </c>
      <c r="G28" s="175">
        <v>399.50026906613004</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802" t="s">
        <v>447</v>
      </c>
      <c r="B3" s="800" t="s">
        <v>448</v>
      </c>
      <c r="C3" s="785">
        <f>INDICE!A3</f>
        <v>45505</v>
      </c>
      <c r="D3" s="783">
        <v>41671</v>
      </c>
      <c r="E3" s="783">
        <v>41671</v>
      </c>
      <c r="F3" s="782" t="s">
        <v>116</v>
      </c>
      <c r="G3" s="782"/>
      <c r="H3" s="782"/>
    </row>
    <row r="4" spans="1:8" x14ac:dyDescent="0.2">
      <c r="A4" s="803"/>
      <c r="B4" s="801"/>
      <c r="C4" s="82" t="s">
        <v>456</v>
      </c>
      <c r="D4" s="82" t="s">
        <v>457</v>
      </c>
      <c r="E4" s="82" t="s">
        <v>230</v>
      </c>
      <c r="F4" s="82" t="s">
        <v>456</v>
      </c>
      <c r="G4" s="82" t="s">
        <v>457</v>
      </c>
      <c r="H4" s="82" t="s">
        <v>230</v>
      </c>
    </row>
    <row r="5" spans="1:8" x14ac:dyDescent="0.2">
      <c r="A5" s="398"/>
      <c r="B5" s="532" t="s">
        <v>200</v>
      </c>
      <c r="C5" s="141">
        <v>0</v>
      </c>
      <c r="D5" s="141">
        <v>35.497999999999998</v>
      </c>
      <c r="E5" s="177">
        <v>35.497999999999998</v>
      </c>
      <c r="F5" s="143">
        <v>0</v>
      </c>
      <c r="G5" s="141">
        <v>262.14</v>
      </c>
      <c r="H5" s="176">
        <v>262.14</v>
      </c>
    </row>
    <row r="6" spans="1:8" x14ac:dyDescent="0.2">
      <c r="A6" s="398"/>
      <c r="B6" s="532" t="s">
        <v>231</v>
      </c>
      <c r="C6" s="141">
        <v>364.84</v>
      </c>
      <c r="D6" s="144">
        <v>199.25200000000001</v>
      </c>
      <c r="E6" s="177">
        <v>-165.58799999999997</v>
      </c>
      <c r="F6" s="143">
        <v>1918.029</v>
      </c>
      <c r="G6" s="141">
        <v>2276.3599999999997</v>
      </c>
      <c r="H6" s="177">
        <v>358.33099999999968</v>
      </c>
    </row>
    <row r="7" spans="1:8" x14ac:dyDescent="0.2">
      <c r="A7" s="398"/>
      <c r="B7" s="648" t="s">
        <v>201</v>
      </c>
      <c r="C7" s="141">
        <v>0</v>
      </c>
      <c r="D7" s="96">
        <v>5.2350000000000003</v>
      </c>
      <c r="E7" s="689">
        <v>5.2350000000000003</v>
      </c>
      <c r="F7" s="143">
        <v>0</v>
      </c>
      <c r="G7" s="141">
        <v>28.534999999999997</v>
      </c>
      <c r="H7" s="177">
        <v>28.534999999999997</v>
      </c>
    </row>
    <row r="8" spans="1:8" x14ac:dyDescent="0.2">
      <c r="A8" s="486" t="s">
        <v>300</v>
      </c>
      <c r="B8" s="647"/>
      <c r="C8" s="146">
        <v>364.84</v>
      </c>
      <c r="D8" s="178">
        <v>239.98500000000001</v>
      </c>
      <c r="E8" s="146">
        <v>-124.85499999999996</v>
      </c>
      <c r="F8" s="146">
        <v>1918.029</v>
      </c>
      <c r="G8" s="178">
        <v>2567.0349999999994</v>
      </c>
      <c r="H8" s="146">
        <v>649.0059999999994</v>
      </c>
    </row>
    <row r="9" spans="1:8" x14ac:dyDescent="0.2">
      <c r="A9" s="398"/>
      <c r="B9" s="533" t="s">
        <v>561</v>
      </c>
      <c r="C9" s="144">
        <v>0</v>
      </c>
      <c r="D9" s="144">
        <v>0</v>
      </c>
      <c r="E9" s="179">
        <v>0</v>
      </c>
      <c r="F9" s="144">
        <v>139.18100000000001</v>
      </c>
      <c r="G9" s="96">
        <v>36.371000000000002</v>
      </c>
      <c r="H9" s="179">
        <v>-102.81</v>
      </c>
    </row>
    <row r="10" spans="1:8" x14ac:dyDescent="0.2">
      <c r="A10" s="398"/>
      <c r="B10" s="533" t="s">
        <v>202</v>
      </c>
      <c r="C10" s="144">
        <v>0</v>
      </c>
      <c r="D10" s="141">
        <v>0</v>
      </c>
      <c r="E10" s="179">
        <v>0</v>
      </c>
      <c r="F10" s="144">
        <v>0</v>
      </c>
      <c r="G10" s="141">
        <v>235.70099999999999</v>
      </c>
      <c r="H10" s="179">
        <v>235.70099999999999</v>
      </c>
    </row>
    <row r="11" spans="1:8" x14ac:dyDescent="0.2">
      <c r="A11" s="398"/>
      <c r="B11" s="648" t="s">
        <v>232</v>
      </c>
      <c r="C11" s="144">
        <v>0</v>
      </c>
      <c r="D11" s="141">
        <v>57.840999999999994</v>
      </c>
      <c r="E11" s="179">
        <v>57.840999999999994</v>
      </c>
      <c r="F11" s="144">
        <v>29.572000000000003</v>
      </c>
      <c r="G11" s="141">
        <v>550.52699999999993</v>
      </c>
      <c r="H11" s="177">
        <v>520.95499999999993</v>
      </c>
    </row>
    <row r="12" spans="1:8" x14ac:dyDescent="0.2">
      <c r="A12" s="632" t="s">
        <v>454</v>
      </c>
      <c r="C12" s="146">
        <v>0</v>
      </c>
      <c r="D12" s="146">
        <v>57.840999999999994</v>
      </c>
      <c r="E12" s="146">
        <v>57.840999999999994</v>
      </c>
      <c r="F12" s="146">
        <v>168.75300000000001</v>
      </c>
      <c r="G12" s="146">
        <v>822.59899999999993</v>
      </c>
      <c r="H12" s="178">
        <v>653.84599999999989</v>
      </c>
    </row>
    <row r="13" spans="1:8" x14ac:dyDescent="0.2">
      <c r="A13" s="650"/>
      <c r="B13" s="649" t="s">
        <v>233</v>
      </c>
      <c r="C13" s="144">
        <v>60.265999999999998</v>
      </c>
      <c r="D13" s="141">
        <v>58.183</v>
      </c>
      <c r="E13" s="179">
        <v>-2.0829999999999984</v>
      </c>
      <c r="F13" s="144">
        <v>659.71100000000001</v>
      </c>
      <c r="G13" s="141">
        <v>836.596</v>
      </c>
      <c r="H13" s="179">
        <v>176.88499999999999</v>
      </c>
    </row>
    <row r="14" spans="1:8" x14ac:dyDescent="0.2">
      <c r="A14" s="398"/>
      <c r="B14" s="533" t="s">
        <v>234</v>
      </c>
      <c r="C14" s="144">
        <v>52.268000000000001</v>
      </c>
      <c r="D14" s="141">
        <v>264.67200000000003</v>
      </c>
      <c r="E14" s="179">
        <v>212.40400000000002</v>
      </c>
      <c r="F14" s="144">
        <v>912.59700000000021</v>
      </c>
      <c r="G14" s="141">
        <v>4106.68</v>
      </c>
      <c r="H14" s="179">
        <v>3194.0830000000001</v>
      </c>
    </row>
    <row r="15" spans="1:8" x14ac:dyDescent="0.2">
      <c r="A15" s="398"/>
      <c r="B15" s="533" t="s">
        <v>582</v>
      </c>
      <c r="C15" s="96">
        <v>0.40799999999999997</v>
      </c>
      <c r="D15" s="144">
        <v>58.253</v>
      </c>
      <c r="E15" s="177">
        <v>57.844999999999999</v>
      </c>
      <c r="F15" s="144">
        <v>1947.9839999999997</v>
      </c>
      <c r="G15" s="144">
        <v>789.98800000000017</v>
      </c>
      <c r="H15" s="177">
        <v>-1157.9959999999996</v>
      </c>
    </row>
    <row r="16" spans="1:8" x14ac:dyDescent="0.2">
      <c r="A16" s="398"/>
      <c r="B16" s="533" t="s">
        <v>235</v>
      </c>
      <c r="C16" s="144">
        <v>0</v>
      </c>
      <c r="D16" s="96">
        <v>21.725999999999999</v>
      </c>
      <c r="E16" s="177">
        <v>21.725999999999999</v>
      </c>
      <c r="F16" s="144">
        <v>388.41700000000003</v>
      </c>
      <c r="G16" s="141">
        <v>220.79299999999998</v>
      </c>
      <c r="H16" s="177">
        <v>-167.62400000000005</v>
      </c>
    </row>
    <row r="17" spans="1:8" x14ac:dyDescent="0.2">
      <c r="A17" s="398"/>
      <c r="B17" s="533" t="s">
        <v>206</v>
      </c>
      <c r="C17" s="144">
        <v>246.50899999999999</v>
      </c>
      <c r="D17" s="96">
        <v>180.53800000000001</v>
      </c>
      <c r="E17" s="689">
        <v>-65.970999999999975</v>
      </c>
      <c r="F17" s="144">
        <v>3093.6709999999998</v>
      </c>
      <c r="G17" s="141">
        <v>1648.1859999999999</v>
      </c>
      <c r="H17" s="177">
        <v>-1445.4849999999999</v>
      </c>
    </row>
    <row r="18" spans="1:8" x14ac:dyDescent="0.2">
      <c r="A18" s="398"/>
      <c r="B18" s="533" t="s">
        <v>280</v>
      </c>
      <c r="C18" s="143">
        <v>0</v>
      </c>
      <c r="D18" s="96">
        <v>37.512</v>
      </c>
      <c r="E18" s="685">
        <v>37.512</v>
      </c>
      <c r="F18" s="144">
        <v>30.876999999999999</v>
      </c>
      <c r="G18" s="141">
        <v>369.29500000000002</v>
      </c>
      <c r="H18" s="177">
        <v>338.41800000000001</v>
      </c>
    </row>
    <row r="19" spans="1:8" x14ac:dyDescent="0.2">
      <c r="A19" s="398"/>
      <c r="B19" s="533" t="s">
        <v>540</v>
      </c>
      <c r="C19" s="144">
        <v>112.43</v>
      </c>
      <c r="D19" s="141">
        <v>67.915000000000006</v>
      </c>
      <c r="E19" s="177">
        <v>-44.515000000000001</v>
      </c>
      <c r="F19" s="144">
        <v>2387.2829999999999</v>
      </c>
      <c r="G19" s="141">
        <v>1298.471</v>
      </c>
      <c r="H19" s="177">
        <v>-1088.8119999999999</v>
      </c>
    </row>
    <row r="20" spans="1:8" x14ac:dyDescent="0.2">
      <c r="A20" s="398"/>
      <c r="B20" s="533" t="s">
        <v>236</v>
      </c>
      <c r="C20" s="96">
        <v>43.993000000000002</v>
      </c>
      <c r="D20" s="141">
        <v>195.822</v>
      </c>
      <c r="E20" s="177">
        <v>151.82900000000001</v>
      </c>
      <c r="F20" s="144">
        <v>317.28800000000001</v>
      </c>
      <c r="G20" s="141">
        <v>2013.7019999999998</v>
      </c>
      <c r="H20" s="177">
        <v>1696.4139999999998</v>
      </c>
    </row>
    <row r="21" spans="1:8" x14ac:dyDescent="0.2">
      <c r="A21" s="398"/>
      <c r="B21" s="533" t="s">
        <v>208</v>
      </c>
      <c r="C21" s="96">
        <v>156.03800000000001</v>
      </c>
      <c r="D21" s="144">
        <v>126.39100000000001</v>
      </c>
      <c r="E21" s="177">
        <v>-29.647000000000006</v>
      </c>
      <c r="F21" s="144">
        <v>653.928</v>
      </c>
      <c r="G21" s="144">
        <v>919.33399999999995</v>
      </c>
      <c r="H21" s="177">
        <v>265.40599999999995</v>
      </c>
    </row>
    <row r="22" spans="1:8" x14ac:dyDescent="0.2">
      <c r="A22" s="398"/>
      <c r="B22" s="533" t="s">
        <v>237</v>
      </c>
      <c r="C22" s="144">
        <v>36.875999999999998</v>
      </c>
      <c r="D22" s="96">
        <v>0.249</v>
      </c>
      <c r="E22" s="689">
        <v>-36.626999999999995</v>
      </c>
      <c r="F22" s="144">
        <v>551.76400000000001</v>
      </c>
      <c r="G22" s="96">
        <v>10.746</v>
      </c>
      <c r="H22" s="177">
        <v>-541.01800000000003</v>
      </c>
    </row>
    <row r="23" spans="1:8" x14ac:dyDescent="0.2">
      <c r="A23" s="398"/>
      <c r="B23" s="533" t="s">
        <v>238</v>
      </c>
      <c r="C23" s="96">
        <v>34.283999999999999</v>
      </c>
      <c r="D23" s="96">
        <v>10.205</v>
      </c>
      <c r="E23" s="689">
        <v>-24.079000000000001</v>
      </c>
      <c r="F23" s="144">
        <v>844.976</v>
      </c>
      <c r="G23" s="141">
        <v>491.86900000000003</v>
      </c>
      <c r="H23" s="177">
        <v>-353.10699999999997</v>
      </c>
    </row>
    <row r="24" spans="1:8" x14ac:dyDescent="0.2">
      <c r="A24" s="398"/>
      <c r="B24" s="651" t="s">
        <v>239</v>
      </c>
      <c r="C24" s="144">
        <v>67.131999999999948</v>
      </c>
      <c r="D24" s="141">
        <v>54.367999999999824</v>
      </c>
      <c r="E24" s="177">
        <v>-12.764000000000124</v>
      </c>
      <c r="F24" s="144">
        <v>1108.9260000000013</v>
      </c>
      <c r="G24" s="141">
        <v>1145.8580000000002</v>
      </c>
      <c r="H24" s="177">
        <v>36.93199999999888</v>
      </c>
    </row>
    <row r="25" spans="1:8" x14ac:dyDescent="0.2">
      <c r="A25" s="632" t="s">
        <v>438</v>
      </c>
      <c r="C25" s="146">
        <v>810.20399999999995</v>
      </c>
      <c r="D25" s="146">
        <v>1075.8339999999998</v>
      </c>
      <c r="E25" s="178">
        <v>265.62999999999988</v>
      </c>
      <c r="F25" s="146">
        <v>12897.422</v>
      </c>
      <c r="G25" s="146">
        <v>13851.518</v>
      </c>
      <c r="H25" s="178">
        <v>954.09599999999955</v>
      </c>
    </row>
    <row r="26" spans="1:8" x14ac:dyDescent="0.2">
      <c r="A26" s="650"/>
      <c r="B26" s="649" t="s">
        <v>210</v>
      </c>
      <c r="C26" s="144">
        <v>163.625</v>
      </c>
      <c r="D26" s="141">
        <v>0</v>
      </c>
      <c r="E26" s="179">
        <v>-163.625</v>
      </c>
      <c r="F26" s="144">
        <v>508.82900000000006</v>
      </c>
      <c r="G26" s="141">
        <v>104.801</v>
      </c>
      <c r="H26" s="179">
        <v>-404.02800000000008</v>
      </c>
    </row>
    <row r="27" spans="1:8" x14ac:dyDescent="0.2">
      <c r="A27" s="399"/>
      <c r="B27" s="533" t="s">
        <v>681</v>
      </c>
      <c r="C27" s="144">
        <v>29.003</v>
      </c>
      <c r="D27" s="144">
        <v>31.501000000000001</v>
      </c>
      <c r="E27" s="177">
        <v>2.4980000000000011</v>
      </c>
      <c r="F27" s="144">
        <v>29.003</v>
      </c>
      <c r="G27" s="96">
        <v>188.58699999999999</v>
      </c>
      <c r="H27" s="177">
        <v>159.584</v>
      </c>
    </row>
    <row r="28" spans="1:8" x14ac:dyDescent="0.2">
      <c r="A28" s="399"/>
      <c r="B28" s="533" t="s">
        <v>240</v>
      </c>
      <c r="C28" s="144">
        <v>4.8449999999999998</v>
      </c>
      <c r="D28" s="96">
        <v>32.994</v>
      </c>
      <c r="E28" s="177">
        <v>28.149000000000001</v>
      </c>
      <c r="F28" s="144">
        <v>253.26499999999999</v>
      </c>
      <c r="G28" s="96">
        <v>33.164999999999999</v>
      </c>
      <c r="H28" s="177">
        <v>-220.1</v>
      </c>
    </row>
    <row r="29" spans="1:8" x14ac:dyDescent="0.2">
      <c r="A29" s="399"/>
      <c r="B29" s="533" t="s">
        <v>674</v>
      </c>
      <c r="C29" s="144">
        <v>9.4939999999999998</v>
      </c>
      <c r="D29" s="144">
        <v>0</v>
      </c>
      <c r="E29" s="177">
        <v>-9.4939999999999998</v>
      </c>
      <c r="F29" s="144">
        <v>277.58299999999997</v>
      </c>
      <c r="G29" s="144">
        <v>0</v>
      </c>
      <c r="H29" s="177">
        <v>-277.58299999999997</v>
      </c>
    </row>
    <row r="30" spans="1:8" x14ac:dyDescent="0.2">
      <c r="A30" s="399"/>
      <c r="B30" s="651" t="s">
        <v>517</v>
      </c>
      <c r="C30" s="96">
        <v>11.903999999999996</v>
      </c>
      <c r="D30" s="96">
        <v>15.400000000000006</v>
      </c>
      <c r="E30" s="177">
        <v>3.4960000000000093</v>
      </c>
      <c r="F30" s="144">
        <v>247.05499999999984</v>
      </c>
      <c r="G30" s="141">
        <v>74.850000000000023</v>
      </c>
      <c r="H30" s="177">
        <v>-172.20499999999981</v>
      </c>
    </row>
    <row r="31" spans="1:8" x14ac:dyDescent="0.2">
      <c r="A31" s="632" t="s">
        <v>337</v>
      </c>
      <c r="C31" s="146">
        <v>218.87099999999998</v>
      </c>
      <c r="D31" s="146">
        <v>79.89500000000001</v>
      </c>
      <c r="E31" s="178">
        <v>-138.97599999999997</v>
      </c>
      <c r="F31" s="146">
        <v>1315.7349999999999</v>
      </c>
      <c r="G31" s="146">
        <v>401.40300000000002</v>
      </c>
      <c r="H31" s="178">
        <v>-914.33199999999988</v>
      </c>
    </row>
    <row r="32" spans="1:8" x14ac:dyDescent="0.2">
      <c r="A32" s="650"/>
      <c r="B32" s="649" t="s">
        <v>213</v>
      </c>
      <c r="C32" s="144">
        <v>93.516000000000005</v>
      </c>
      <c r="D32" s="141">
        <v>0</v>
      </c>
      <c r="E32" s="179">
        <v>-93.516000000000005</v>
      </c>
      <c r="F32" s="144">
        <v>592.45300000000009</v>
      </c>
      <c r="G32" s="141">
        <v>0</v>
      </c>
      <c r="H32" s="179">
        <v>-592.45300000000009</v>
      </c>
    </row>
    <row r="33" spans="1:8" x14ac:dyDescent="0.2">
      <c r="A33" s="399"/>
      <c r="B33" s="533" t="s">
        <v>216</v>
      </c>
      <c r="C33" s="144">
        <v>34.719000000000001</v>
      </c>
      <c r="D33" s="96">
        <v>33.078000000000003</v>
      </c>
      <c r="E33" s="685">
        <v>-1.6409999999999982</v>
      </c>
      <c r="F33" s="144">
        <v>137.096</v>
      </c>
      <c r="G33" s="144">
        <v>37.125</v>
      </c>
      <c r="H33" s="177">
        <v>-99.971000000000004</v>
      </c>
    </row>
    <row r="34" spans="1:8" x14ac:dyDescent="0.2">
      <c r="A34" s="399"/>
      <c r="B34" s="533" t="s">
        <v>241</v>
      </c>
      <c r="C34" s="143">
        <v>8.0609999999999999</v>
      </c>
      <c r="D34" s="144">
        <v>240.97</v>
      </c>
      <c r="E34" s="685">
        <v>232.90899999999999</v>
      </c>
      <c r="F34" s="144">
        <v>35.876000000000005</v>
      </c>
      <c r="G34" s="144">
        <v>3123.4419999999991</v>
      </c>
      <c r="H34" s="177">
        <v>3087.5659999999989</v>
      </c>
    </row>
    <row r="35" spans="1:8" x14ac:dyDescent="0.2">
      <c r="A35" s="399"/>
      <c r="B35" s="533" t="s">
        <v>218</v>
      </c>
      <c r="C35" s="144">
        <v>0</v>
      </c>
      <c r="D35" s="96">
        <v>22.103999999999999</v>
      </c>
      <c r="E35" s="689">
        <v>22.103999999999999</v>
      </c>
      <c r="F35" s="144">
        <v>0</v>
      </c>
      <c r="G35" s="144">
        <v>456.75899999999996</v>
      </c>
      <c r="H35" s="177">
        <v>456.75899999999996</v>
      </c>
    </row>
    <row r="36" spans="1:8" x14ac:dyDescent="0.2">
      <c r="A36" s="399"/>
      <c r="B36" s="651" t="s">
        <v>219</v>
      </c>
      <c r="C36" s="144">
        <v>0</v>
      </c>
      <c r="D36" s="144">
        <v>33.212999999999965</v>
      </c>
      <c r="E36" s="689">
        <v>33.212999999999965</v>
      </c>
      <c r="F36" s="144">
        <v>163.71900000000005</v>
      </c>
      <c r="G36" s="144">
        <v>812.04199999999946</v>
      </c>
      <c r="H36" s="177">
        <v>648.32299999999941</v>
      </c>
    </row>
    <row r="37" spans="1:8" x14ac:dyDescent="0.2">
      <c r="A37" s="632" t="s">
        <v>439</v>
      </c>
      <c r="C37" s="146">
        <v>136.29600000000002</v>
      </c>
      <c r="D37" s="146">
        <v>329.36499999999995</v>
      </c>
      <c r="E37" s="178">
        <v>193.06899999999993</v>
      </c>
      <c r="F37" s="146">
        <v>929.14400000000012</v>
      </c>
      <c r="G37" s="146">
        <v>4429.3679999999986</v>
      </c>
      <c r="H37" s="178">
        <v>3500.2239999999983</v>
      </c>
    </row>
    <row r="38" spans="1:8" x14ac:dyDescent="0.2">
      <c r="A38" s="650"/>
      <c r="B38" s="649" t="s">
        <v>533</v>
      </c>
      <c r="C38" s="144">
        <v>0</v>
      </c>
      <c r="D38" s="141">
        <v>0</v>
      </c>
      <c r="E38" s="179">
        <v>0</v>
      </c>
      <c r="F38" s="144">
        <v>192.27700000000002</v>
      </c>
      <c r="G38" s="141">
        <v>4.5060000000000002</v>
      </c>
      <c r="H38" s="179">
        <v>-187.77100000000002</v>
      </c>
    </row>
    <row r="39" spans="1:8" x14ac:dyDescent="0.2">
      <c r="A39" s="399"/>
      <c r="B39" s="533" t="s">
        <v>642</v>
      </c>
      <c r="C39" s="144">
        <v>0</v>
      </c>
      <c r="D39" s="144">
        <v>0</v>
      </c>
      <c r="E39" s="177">
        <v>0</v>
      </c>
      <c r="F39" s="404">
        <v>69.902999999999992</v>
      </c>
      <c r="G39" s="96">
        <v>6.3E-2</v>
      </c>
      <c r="H39" s="177">
        <v>-69.839999999999989</v>
      </c>
    </row>
    <row r="40" spans="1:8" x14ac:dyDescent="0.2">
      <c r="A40" s="399"/>
      <c r="B40" s="533" t="s">
        <v>612</v>
      </c>
      <c r="C40" s="141">
        <v>66.724999999999994</v>
      </c>
      <c r="D40" s="141">
        <v>0</v>
      </c>
      <c r="E40" s="179">
        <v>-66.724999999999994</v>
      </c>
      <c r="F40" s="96">
        <v>714.33800000000008</v>
      </c>
      <c r="G40" s="144">
        <v>31.039000000000001</v>
      </c>
      <c r="H40" s="177">
        <v>-683.29900000000009</v>
      </c>
    </row>
    <row r="41" spans="1:8" x14ac:dyDescent="0.2">
      <c r="A41" s="399"/>
      <c r="B41" s="533" t="s">
        <v>606</v>
      </c>
      <c r="C41" s="144">
        <v>0</v>
      </c>
      <c r="D41" s="144">
        <v>0</v>
      </c>
      <c r="E41" s="177">
        <v>0</v>
      </c>
      <c r="F41" s="96">
        <v>3.0000000000000001E-3</v>
      </c>
      <c r="G41" s="141">
        <v>32.698</v>
      </c>
      <c r="H41" s="177">
        <v>32.695</v>
      </c>
    </row>
    <row r="42" spans="1:8" x14ac:dyDescent="0.2">
      <c r="A42" s="399"/>
      <c r="B42" s="533" t="s">
        <v>608</v>
      </c>
      <c r="C42" s="144">
        <v>8.9789999999999992</v>
      </c>
      <c r="D42" s="96">
        <v>5.0000000000000001E-3</v>
      </c>
      <c r="E42" s="685">
        <v>-8.9739999999999984</v>
      </c>
      <c r="F42" s="144">
        <v>40.061999999999998</v>
      </c>
      <c r="G42" s="144">
        <v>200.626</v>
      </c>
      <c r="H42" s="177">
        <v>160.56400000000002</v>
      </c>
    </row>
    <row r="43" spans="1:8" x14ac:dyDescent="0.2">
      <c r="A43" s="399"/>
      <c r="B43" s="651" t="s">
        <v>242</v>
      </c>
      <c r="C43" s="141">
        <v>25.021000000000001</v>
      </c>
      <c r="D43" s="141">
        <v>6.3E-2</v>
      </c>
      <c r="E43" s="689">
        <v>-24.958000000000002</v>
      </c>
      <c r="F43" s="404">
        <v>211.94399999999996</v>
      </c>
      <c r="G43" s="144">
        <v>5.9590000000000032</v>
      </c>
      <c r="H43" s="179">
        <v>-205.98499999999996</v>
      </c>
    </row>
    <row r="44" spans="1:8" x14ac:dyDescent="0.2">
      <c r="A44" s="486" t="s">
        <v>455</v>
      </c>
      <c r="B44" s="476"/>
      <c r="C44" s="146">
        <v>100.72499999999999</v>
      </c>
      <c r="D44" s="725">
        <v>6.8000000000000005E-2</v>
      </c>
      <c r="E44" s="178">
        <v>-100.657</v>
      </c>
      <c r="F44" s="146">
        <v>1228.527</v>
      </c>
      <c r="G44" s="146">
        <v>274.89100000000002</v>
      </c>
      <c r="H44" s="178">
        <v>-953.63599999999997</v>
      </c>
    </row>
    <row r="45" spans="1:8" x14ac:dyDescent="0.2">
      <c r="A45" s="150" t="s">
        <v>114</v>
      </c>
      <c r="B45" s="150"/>
      <c r="C45" s="150">
        <v>1630.9359999999999</v>
      </c>
      <c r="D45" s="180">
        <v>1782.9880000000001</v>
      </c>
      <c r="E45" s="150">
        <v>152.05200000000013</v>
      </c>
      <c r="F45" s="150">
        <v>18457.61</v>
      </c>
      <c r="G45" s="180">
        <v>22346.813999999995</v>
      </c>
      <c r="H45" s="150">
        <v>3889.2039999999943</v>
      </c>
    </row>
    <row r="46" spans="1:8" x14ac:dyDescent="0.2">
      <c r="A46" s="225" t="s">
        <v>440</v>
      </c>
      <c r="B46" s="152"/>
      <c r="C46" s="152">
        <v>306.19900000000001</v>
      </c>
      <c r="D46" s="740">
        <v>66.072000000000003</v>
      </c>
      <c r="E46" s="152">
        <v>-240.12700000000001</v>
      </c>
      <c r="F46" s="152">
        <v>1788.5490000000002</v>
      </c>
      <c r="G46" s="152">
        <v>265.56199999999995</v>
      </c>
      <c r="H46" s="152">
        <v>-1522.9870000000003</v>
      </c>
    </row>
    <row r="47" spans="1:8" x14ac:dyDescent="0.2">
      <c r="A47" s="225" t="s">
        <v>441</v>
      </c>
      <c r="B47" s="152"/>
      <c r="C47" s="152">
        <v>1324.7369999999999</v>
      </c>
      <c r="D47" s="699">
        <v>1716.9160000000002</v>
      </c>
      <c r="E47" s="152">
        <v>392.17900000000031</v>
      </c>
      <c r="F47" s="152">
        <v>16669.061000000002</v>
      </c>
      <c r="G47" s="152">
        <v>22081.251999999993</v>
      </c>
      <c r="H47" s="152">
        <v>5412.1909999999916</v>
      </c>
    </row>
    <row r="48" spans="1:8" x14ac:dyDescent="0.2">
      <c r="A48" s="480" t="s">
        <v>442</v>
      </c>
      <c r="B48" s="154"/>
      <c r="C48" s="154">
        <v>1107.7570000000003</v>
      </c>
      <c r="D48" s="154">
        <v>1193.4079999999997</v>
      </c>
      <c r="E48" s="154">
        <v>85.650999999999385</v>
      </c>
      <c r="F48" s="154">
        <v>12223.438</v>
      </c>
      <c r="G48" s="154">
        <v>14622.519999999999</v>
      </c>
      <c r="H48" s="154">
        <v>2399.0819999999985</v>
      </c>
    </row>
    <row r="49" spans="1:147" x14ac:dyDescent="0.2">
      <c r="A49" s="480" t="s">
        <v>443</v>
      </c>
      <c r="B49" s="154"/>
      <c r="C49" s="154">
        <v>523.17899999999963</v>
      </c>
      <c r="D49" s="154">
        <v>589.58000000000038</v>
      </c>
      <c r="E49" s="154">
        <v>66.401000000000749</v>
      </c>
      <c r="F49" s="154">
        <v>6234.1720000000005</v>
      </c>
      <c r="G49" s="154">
        <v>7724.2939999999962</v>
      </c>
      <c r="H49" s="154">
        <v>1490.1219999999958</v>
      </c>
    </row>
    <row r="50" spans="1:147" x14ac:dyDescent="0.2">
      <c r="A50" s="481" t="s">
        <v>444</v>
      </c>
      <c r="B50" s="478"/>
      <c r="C50" s="478">
        <v>561.59800000000007</v>
      </c>
      <c r="D50" s="466">
        <v>850.89200000000005</v>
      </c>
      <c r="E50" s="479">
        <v>289.29399999999998</v>
      </c>
      <c r="F50" s="479">
        <v>8608.0059999999994</v>
      </c>
      <c r="G50" s="479">
        <v>11311.930999999999</v>
      </c>
      <c r="H50" s="479">
        <v>2703.9249999999993</v>
      </c>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2" priority="112" operator="between">
      <formula>0</formula>
      <formula>0.49</formula>
    </cfRule>
    <cfRule type="cellIs" dxfId="121" priority="111" operator="between">
      <formula>0</formula>
      <formula>0.5</formula>
    </cfRule>
  </conditionalFormatting>
  <conditionalFormatting sqref="C20:C21">
    <cfRule type="cellIs" dxfId="120" priority="50" operator="between">
      <formula>0</formula>
      <formula>0.49</formula>
    </cfRule>
    <cfRule type="cellIs" dxfId="119" priority="49" operator="between">
      <formula>0</formula>
      <formula>0.5</formula>
    </cfRule>
  </conditionalFormatting>
  <conditionalFormatting sqref="C23">
    <cfRule type="cellIs" dxfId="118" priority="172" operator="between">
      <formula>0</formula>
      <formula>0.49</formula>
    </cfRule>
    <cfRule type="cellIs" dxfId="117" priority="171" operator="between">
      <formula>0</formula>
      <formula>0.5</formula>
    </cfRule>
  </conditionalFormatting>
  <conditionalFormatting sqref="C30:D30">
    <cfRule type="cellIs" dxfId="116" priority="9" operator="between">
      <formula>0</formula>
      <formula>0.5</formula>
    </cfRule>
    <cfRule type="cellIs" dxfId="115" priority="10" operator="between">
      <formula>0</formula>
      <formula>0.49</formula>
    </cfRule>
  </conditionalFormatting>
  <conditionalFormatting sqref="D16">
    <cfRule type="cellIs" dxfId="114" priority="32" operator="between">
      <formula>0</formula>
      <formula>0.49</formula>
    </cfRule>
    <cfRule type="cellIs" dxfId="113" priority="31" operator="between">
      <formula>0</formula>
      <formula>0.5</formula>
    </cfRule>
  </conditionalFormatting>
  <conditionalFormatting sqref="D28">
    <cfRule type="cellIs" dxfId="112" priority="11" operator="between">
      <formula>0</formula>
      <formula>0.5</formula>
    </cfRule>
    <cfRule type="cellIs" dxfId="111" priority="12" operator="between">
      <formula>0</formula>
      <formula>0.49</formula>
    </cfRule>
  </conditionalFormatting>
  <conditionalFormatting sqref="D33">
    <cfRule type="cellIs" dxfId="110" priority="23" operator="between">
      <formula>0</formula>
      <formula>0.5</formula>
    </cfRule>
    <cfRule type="cellIs" dxfId="109" priority="24" operator="between">
      <formula>0</formula>
      <formula>0.49</formula>
    </cfRule>
  </conditionalFormatting>
  <conditionalFormatting sqref="D42:D44">
    <cfRule type="cellIs" dxfId="108" priority="8" operator="between">
      <formula>0</formula>
      <formula>0.49</formula>
    </cfRule>
    <cfRule type="cellIs" dxfId="107" priority="7" operator="between">
      <formula>0</formula>
      <formula>0.5</formula>
    </cfRule>
  </conditionalFormatting>
  <conditionalFormatting sqref="D46">
    <cfRule type="cellIs" dxfId="106" priority="15" operator="between">
      <formula>0</formula>
      <formula>0.5</formula>
    </cfRule>
    <cfRule type="cellIs" dxfId="105" priority="16" operator="between">
      <formula>0</formula>
      <formula>0.49</formula>
    </cfRule>
  </conditionalFormatting>
  <conditionalFormatting sqref="D7:E7">
    <cfRule type="cellIs" dxfId="104" priority="76" operator="between">
      <formula>0</formula>
      <formula>0.49</formula>
    </cfRule>
    <cfRule type="cellIs" dxfId="103" priority="75" operator="between">
      <formula>0</formula>
      <formula>0.5</formula>
    </cfRule>
  </conditionalFormatting>
  <conditionalFormatting sqref="D17:E18">
    <cfRule type="cellIs" dxfId="102" priority="2" operator="between">
      <formula>0</formula>
      <formula>0.49</formula>
    </cfRule>
    <cfRule type="cellIs" dxfId="101" priority="1" operator="between">
      <formula>0</formula>
      <formula>0.5</formula>
    </cfRule>
  </conditionalFormatting>
  <conditionalFormatting sqref="D22:E23">
    <cfRule type="cellIs" dxfId="100" priority="79" operator="between">
      <formula>0</formula>
      <formula>0.5</formula>
    </cfRule>
    <cfRule type="cellIs" dxfId="99" priority="80" operator="between">
      <formula>0</formula>
      <formula>0.49</formula>
    </cfRule>
  </conditionalFormatting>
  <conditionalFormatting sqref="D35:E35">
    <cfRule type="cellIs" dxfId="98" priority="115" operator="between">
      <formula>0</formula>
      <formula>0.5</formula>
    </cfRule>
    <cfRule type="cellIs" dxfId="97" priority="116" operator="between">
      <formula>0</formula>
      <formula>0.49</formula>
    </cfRule>
  </conditionalFormatting>
  <conditionalFormatting sqref="E33:E34">
    <cfRule type="cellIs" dxfId="96" priority="6" operator="between">
      <formula>0</formula>
      <formula>0.49</formula>
    </cfRule>
    <cfRule type="cellIs" dxfId="95" priority="5" operator="between">
      <formula>0</formula>
      <formula>0.5</formula>
    </cfRule>
  </conditionalFormatting>
  <conditionalFormatting sqref="E36">
    <cfRule type="cellIs" dxfId="94" priority="30" operator="between">
      <formula>-0.49</formula>
      <formula>0</formula>
    </cfRule>
    <cfRule type="cellIs" dxfId="93" priority="29" operator="between">
      <formula>0</formula>
      <formula>0.5</formula>
    </cfRule>
  </conditionalFormatting>
  <conditionalFormatting sqref="E42:E43">
    <cfRule type="cellIs" dxfId="92" priority="14" operator="between">
      <formula>0</formula>
      <formula>0.49</formula>
    </cfRule>
    <cfRule type="cellIs" dxfId="91" priority="13" operator="between">
      <formula>0</formula>
      <formula>0.5</formula>
    </cfRule>
  </conditionalFormatting>
  <conditionalFormatting sqref="F40:F41">
    <cfRule type="cellIs" dxfId="90" priority="35" operator="between">
      <formula>0</formula>
      <formula>0.5</formula>
    </cfRule>
    <cfRule type="cellIs" dxfId="89" priority="36" operator="between">
      <formula>0</formula>
      <formula>0.49</formula>
    </cfRule>
  </conditionalFormatting>
  <conditionalFormatting sqref="G9">
    <cfRule type="cellIs" dxfId="88" priority="159" operator="between">
      <formula>0</formula>
      <formula>0.5</formula>
    </cfRule>
    <cfRule type="cellIs" dxfId="87" priority="160" operator="between">
      <formula>0</formula>
      <formula>0.49</formula>
    </cfRule>
  </conditionalFormatting>
  <conditionalFormatting sqref="G22">
    <cfRule type="cellIs" dxfId="86" priority="130" operator="between">
      <formula>0</formula>
      <formula>0.49</formula>
    </cfRule>
    <cfRule type="cellIs" dxfId="85" priority="129" operator="between">
      <formula>0</formula>
      <formula>0.5</formula>
    </cfRule>
  </conditionalFormatting>
  <conditionalFormatting sqref="G27:G28">
    <cfRule type="cellIs" dxfId="84" priority="26" operator="between">
      <formula>0</formula>
      <formula>0.49</formula>
    </cfRule>
    <cfRule type="cellIs" dxfId="83" priority="25" operator="between">
      <formula>0</formula>
      <formula>0.5</formula>
    </cfRule>
  </conditionalFormatting>
  <conditionalFormatting sqref="G39">
    <cfRule type="cellIs" dxfId="82" priority="51" operator="between">
      <formula>0</formula>
      <formula>0.5</formula>
    </cfRule>
    <cfRule type="cellIs" dxfId="81" priority="5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1">
        <f>INDICE!A3</f>
        <v>45505</v>
      </c>
      <c r="C3" s="782"/>
      <c r="D3" s="782" t="s">
        <v>115</v>
      </c>
      <c r="E3" s="782"/>
      <c r="F3" s="782" t="s">
        <v>116</v>
      </c>
      <c r="G3" s="782"/>
      <c r="H3" s="782"/>
    </row>
    <row r="4" spans="1:8" x14ac:dyDescent="0.2">
      <c r="A4" s="66"/>
      <c r="B4" s="82" t="s">
        <v>47</v>
      </c>
      <c r="C4" s="82" t="s">
        <v>445</v>
      </c>
      <c r="D4" s="82" t="s">
        <v>47</v>
      </c>
      <c r="E4" s="82" t="s">
        <v>445</v>
      </c>
      <c r="F4" s="82" t="s">
        <v>47</v>
      </c>
      <c r="G4" s="83" t="s">
        <v>445</v>
      </c>
      <c r="H4" s="83" t="s">
        <v>121</v>
      </c>
    </row>
    <row r="5" spans="1:8" x14ac:dyDescent="0.2">
      <c r="A5" t="s">
        <v>593</v>
      </c>
      <c r="B5" s="732">
        <v>0</v>
      </c>
      <c r="C5" s="73">
        <v>-100</v>
      </c>
      <c r="D5" s="733">
        <v>0.23300000000000001</v>
      </c>
      <c r="E5" s="187">
        <v>-43.170731707317074</v>
      </c>
      <c r="F5" s="195">
        <v>0.495</v>
      </c>
      <c r="G5" s="187">
        <v>-41.696113074204952</v>
      </c>
      <c r="H5" s="474">
        <v>100</v>
      </c>
    </row>
    <row r="6" spans="1:8" x14ac:dyDescent="0.2">
      <c r="A6" s="188" t="s">
        <v>244</v>
      </c>
      <c r="B6" s="741">
        <v>0</v>
      </c>
      <c r="C6" s="722">
        <v>-100</v>
      </c>
      <c r="D6" s="731">
        <v>0.23300000000000001</v>
      </c>
      <c r="E6" s="188">
        <v>-43.170731707317074</v>
      </c>
      <c r="F6" s="734">
        <v>0.495</v>
      </c>
      <c r="G6" s="188">
        <v>-41.696113074204952</v>
      </c>
      <c r="H6" s="188">
        <v>100</v>
      </c>
    </row>
    <row r="7" spans="1:8" x14ac:dyDescent="0.2">
      <c r="A7" s="557" t="s">
        <v>245</v>
      </c>
      <c r="B7" s="680">
        <v>0</v>
      </c>
      <c r="C7" s="620"/>
      <c r="D7" s="680">
        <f>D6/'Consumo PP'!D11*100</f>
        <v>5.8714023916817256E-4</v>
      </c>
      <c r="E7" s="620"/>
      <c r="F7" s="680">
        <f>F6/'Consumo PP'!F11*100</f>
        <v>8.3605952935206609E-4</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6"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F5">
    <cfRule type="cellIs" dxfId="80"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85">
        <f>INDICE!A3</f>
        <v>45505</v>
      </c>
      <c r="C3" s="785"/>
      <c r="D3" s="783" t="s">
        <v>115</v>
      </c>
      <c r="E3" s="783"/>
      <c r="F3" s="783" t="s">
        <v>116</v>
      </c>
      <c r="G3" s="783"/>
    </row>
    <row r="4" spans="1:7" x14ac:dyDescent="0.2">
      <c r="A4" s="66"/>
      <c r="B4" s="608" t="s">
        <v>47</v>
      </c>
      <c r="C4" s="196" t="s">
        <v>445</v>
      </c>
      <c r="D4" s="608" t="s">
        <v>47</v>
      </c>
      <c r="E4" s="196" t="s">
        <v>445</v>
      </c>
      <c r="F4" s="608" t="s">
        <v>47</v>
      </c>
      <c r="G4" s="196" t="s">
        <v>445</v>
      </c>
    </row>
    <row r="5" spans="1:7" ht="15" x14ac:dyDescent="0.25">
      <c r="A5" s="415" t="s">
        <v>114</v>
      </c>
      <c r="B5" s="418">
        <v>5572.2529999999997</v>
      </c>
      <c r="C5" s="416">
        <v>0.56571965564481674</v>
      </c>
      <c r="D5" s="417">
        <v>44056.610999999997</v>
      </c>
      <c r="E5" s="416">
        <v>6.8784068293326355</v>
      </c>
      <c r="F5" s="419">
        <v>65300.377</v>
      </c>
      <c r="G5" s="416">
        <v>5.4851645826413122</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682</v>
      </c>
      <c r="B1" s="3"/>
      <c r="C1" s="3"/>
      <c r="D1" s="3"/>
      <c r="E1" s="3"/>
      <c r="F1" s="3"/>
      <c r="G1" s="3"/>
    </row>
    <row r="2" spans="1:8" ht="15.75" x14ac:dyDescent="0.25">
      <c r="A2" s="2"/>
      <c r="B2" s="89"/>
      <c r="C2" s="3"/>
      <c r="D2" s="3"/>
      <c r="E2" s="3"/>
      <c r="F2" s="3"/>
      <c r="G2" s="3"/>
      <c r="H2" s="55" t="s">
        <v>151</v>
      </c>
    </row>
    <row r="3" spans="1:8" x14ac:dyDescent="0.2">
      <c r="A3" s="70"/>
      <c r="B3" s="781">
        <f>INDICE!A3</f>
        <v>45505</v>
      </c>
      <c r="C3" s="782"/>
      <c r="D3" s="782" t="s">
        <v>115</v>
      </c>
      <c r="E3" s="782"/>
      <c r="F3" s="782" t="s">
        <v>116</v>
      </c>
      <c r="G3" s="782"/>
      <c r="H3" s="782"/>
    </row>
    <row r="4" spans="1:8" x14ac:dyDescent="0.2">
      <c r="A4" s="66"/>
      <c r="B4" s="63" t="s">
        <v>47</v>
      </c>
      <c r="C4" s="63" t="s">
        <v>417</v>
      </c>
      <c r="D4" s="63" t="s">
        <v>47</v>
      </c>
      <c r="E4" s="63" t="s">
        <v>417</v>
      </c>
      <c r="F4" s="63" t="s">
        <v>47</v>
      </c>
      <c r="G4" s="64" t="s">
        <v>417</v>
      </c>
      <c r="H4" s="64" t="s">
        <v>121</v>
      </c>
    </row>
    <row r="5" spans="1:8" x14ac:dyDescent="0.2">
      <c r="A5" s="3" t="s">
        <v>509</v>
      </c>
      <c r="B5" s="300">
        <v>84.417000000000002</v>
      </c>
      <c r="C5" s="72">
        <v>-7.238143378313044</v>
      </c>
      <c r="D5" s="71">
        <v>801.42200000000003</v>
      </c>
      <c r="E5" s="72">
        <v>11.921536972615311</v>
      </c>
      <c r="F5" s="71">
        <v>1279.8879999999999</v>
      </c>
      <c r="G5" s="72">
        <v>20.227399967686047</v>
      </c>
      <c r="H5" s="303">
        <v>2.001980350814252</v>
      </c>
    </row>
    <row r="6" spans="1:8" x14ac:dyDescent="0.2">
      <c r="A6" s="3" t="s">
        <v>48</v>
      </c>
      <c r="B6" s="301">
        <v>873.94600000000003</v>
      </c>
      <c r="C6" s="59">
        <v>-0.52766844756664344</v>
      </c>
      <c r="D6" s="58">
        <v>6551.1729999999998</v>
      </c>
      <c r="E6" s="59">
        <v>0.10075514406656336</v>
      </c>
      <c r="F6" s="58">
        <v>9699.1910000000007</v>
      </c>
      <c r="G6" s="59">
        <v>0.63817185992572301</v>
      </c>
      <c r="H6" s="304">
        <v>15.171319522328858</v>
      </c>
    </row>
    <row r="7" spans="1:8" x14ac:dyDescent="0.2">
      <c r="A7" s="3" t="s">
        <v>49</v>
      </c>
      <c r="B7" s="301">
        <v>885.88900000000001</v>
      </c>
      <c r="C7" s="59">
        <v>-6.5202652777821918E-2</v>
      </c>
      <c r="D7" s="58">
        <v>7049.7649999999994</v>
      </c>
      <c r="E7" s="73">
        <v>13.068799124417344</v>
      </c>
      <c r="F7" s="58">
        <v>10600.245999999999</v>
      </c>
      <c r="G7" s="59">
        <v>15.212175687969195</v>
      </c>
      <c r="H7" s="304">
        <v>16.580735350122332</v>
      </c>
    </row>
    <row r="8" spans="1:8" x14ac:dyDescent="0.2">
      <c r="A8" s="3" t="s">
        <v>122</v>
      </c>
      <c r="B8" s="301">
        <v>2146.8409999999999</v>
      </c>
      <c r="C8" s="73">
        <v>-6.4631883383590996</v>
      </c>
      <c r="D8" s="58">
        <v>17308.827999999998</v>
      </c>
      <c r="E8" s="59">
        <v>-0.1305545322075039</v>
      </c>
      <c r="F8" s="58">
        <v>25708.008999999998</v>
      </c>
      <c r="G8" s="59">
        <v>-0.82439786855087882</v>
      </c>
      <c r="H8" s="304">
        <v>40.212056739774063</v>
      </c>
    </row>
    <row r="9" spans="1:8" x14ac:dyDescent="0.2">
      <c r="A9" s="3" t="s">
        <v>123</v>
      </c>
      <c r="B9" s="301">
        <v>384.89699999999999</v>
      </c>
      <c r="C9" s="59">
        <v>3.7511355028963735</v>
      </c>
      <c r="D9" s="58">
        <v>3303.0709999999995</v>
      </c>
      <c r="E9" s="59">
        <v>41.92277813774502</v>
      </c>
      <c r="F9" s="58">
        <v>4921.9299999999994</v>
      </c>
      <c r="G9" s="73">
        <v>40.34527939002254</v>
      </c>
      <c r="H9" s="304">
        <v>7.6988042298101007</v>
      </c>
    </row>
    <row r="10" spans="1:8" x14ac:dyDescent="0.2">
      <c r="A10" s="66" t="s">
        <v>585</v>
      </c>
      <c r="B10" s="302">
        <v>1120.4009999999994</v>
      </c>
      <c r="C10" s="75">
        <v>10.543779402014266</v>
      </c>
      <c r="D10" s="74">
        <v>8000.2499999999982</v>
      </c>
      <c r="E10" s="75">
        <v>7.9409106744017866</v>
      </c>
      <c r="F10" s="74">
        <v>11721.832999999999</v>
      </c>
      <c r="G10" s="75">
        <v>3.4170368629377452</v>
      </c>
      <c r="H10" s="305">
        <v>18.335103807150372</v>
      </c>
    </row>
    <row r="11" spans="1:8" x14ac:dyDescent="0.2">
      <c r="A11" s="76" t="s">
        <v>114</v>
      </c>
      <c r="B11" s="77">
        <v>5496.3909999999996</v>
      </c>
      <c r="C11" s="78">
        <v>-0.71105051110481421</v>
      </c>
      <c r="D11" s="77">
        <v>43014.508999999991</v>
      </c>
      <c r="E11" s="78">
        <v>6.0356271448485952</v>
      </c>
      <c r="F11" s="77">
        <v>63931.097000000009</v>
      </c>
      <c r="G11" s="78">
        <v>5.3818752416711346</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79" priority="3" operator="between">
      <formula>-0.5</formula>
      <formula>0.5</formula>
    </cfRule>
    <cfRule type="cellIs" dxfId="78" priority="4" operator="between">
      <formula>0</formula>
      <formula>0.49</formula>
    </cfRule>
  </conditionalFormatting>
  <conditionalFormatting sqref="E7">
    <cfRule type="cellIs" dxfId="77" priority="1" operator="between">
      <formula>0</formula>
      <formula>0.5</formula>
    </cfRule>
    <cfRule type="cellIs" dxfId="76"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04">
        <f>INDICE!A3</f>
        <v>45505</v>
      </c>
      <c r="B3" s="804">
        <v>41671</v>
      </c>
      <c r="C3" s="805">
        <v>41671</v>
      </c>
      <c r="D3" s="804">
        <v>41671</v>
      </c>
      <c r="E3" s="804">
        <v>41671</v>
      </c>
      <c r="F3" s="15"/>
    </row>
    <row r="4" spans="1:7" x14ac:dyDescent="0.2">
      <c r="A4" s="18" t="s">
        <v>30</v>
      </c>
      <c r="B4" s="738">
        <v>0</v>
      </c>
      <c r="C4" s="421"/>
      <c r="D4" s="15" t="s">
        <v>248</v>
      </c>
      <c r="E4" s="232">
        <v>5496.3909999999996</v>
      </c>
    </row>
    <row r="5" spans="1:7" x14ac:dyDescent="0.2">
      <c r="A5" s="18" t="s">
        <v>249</v>
      </c>
      <c r="B5" s="233">
        <v>5766.5609999999997</v>
      </c>
      <c r="C5" s="232"/>
      <c r="D5" s="18" t="s">
        <v>250</v>
      </c>
      <c r="E5" s="233">
        <v>-353.00200000000001</v>
      </c>
    </row>
    <row r="6" spans="1:7" x14ac:dyDescent="0.2">
      <c r="A6" s="18" t="s">
        <v>469</v>
      </c>
      <c r="B6" s="233">
        <v>93.737000000000023</v>
      </c>
      <c r="C6" s="232"/>
      <c r="D6" s="18" t="s">
        <v>251</v>
      </c>
      <c r="E6" s="233">
        <v>178.38358000000153</v>
      </c>
    </row>
    <row r="7" spans="1:7" x14ac:dyDescent="0.2">
      <c r="A7" s="18" t="s">
        <v>470</v>
      </c>
      <c r="B7" s="233">
        <v>19.875</v>
      </c>
      <c r="C7" s="232"/>
      <c r="D7" s="18" t="s">
        <v>471</v>
      </c>
      <c r="E7" s="233">
        <v>1630.9359999999999</v>
      </c>
    </row>
    <row r="8" spans="1:7" x14ac:dyDescent="0.2">
      <c r="A8" s="18" t="s">
        <v>472</v>
      </c>
      <c r="B8" s="233">
        <v>-307.92</v>
      </c>
      <c r="C8" s="232"/>
      <c r="D8" s="18" t="s">
        <v>473</v>
      </c>
      <c r="E8" s="233">
        <v>-1782.9880000000001</v>
      </c>
    </row>
    <row r="9" spans="1:7" x14ac:dyDescent="0.2">
      <c r="A9" s="173" t="s">
        <v>58</v>
      </c>
      <c r="B9" s="174">
        <v>5572.2529999999997</v>
      </c>
      <c r="C9" s="232"/>
      <c r="D9" s="18" t="s">
        <v>253</v>
      </c>
      <c r="E9" s="233">
        <v>-115.214</v>
      </c>
    </row>
    <row r="10" spans="1:7" x14ac:dyDescent="0.2">
      <c r="A10" s="18" t="s">
        <v>252</v>
      </c>
      <c r="B10" s="233">
        <v>-75.86200000000008</v>
      </c>
      <c r="C10" s="232"/>
      <c r="D10" s="173" t="s">
        <v>474</v>
      </c>
      <c r="E10" s="174">
        <v>5054.5065800000002</v>
      </c>
      <c r="G10" s="493"/>
    </row>
    <row r="11" spans="1:7" x14ac:dyDescent="0.2">
      <c r="A11" s="173" t="s">
        <v>248</v>
      </c>
      <c r="B11" s="174">
        <v>5496.3909999999996</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1" t="s">
        <v>476</v>
      </c>
      <c r="B1" s="771"/>
      <c r="C1" s="771"/>
      <c r="D1" s="771"/>
      <c r="E1" s="191"/>
      <c r="F1" s="191"/>
      <c r="G1" s="6"/>
      <c r="H1" s="6"/>
      <c r="I1" s="6"/>
      <c r="J1" s="6"/>
    </row>
    <row r="2" spans="1:10" ht="14.25" customHeight="1" x14ac:dyDescent="0.2">
      <c r="A2" s="771"/>
      <c r="B2" s="771"/>
      <c r="C2" s="771"/>
      <c r="D2" s="771"/>
      <c r="E2" s="191"/>
      <c r="F2" s="191"/>
      <c r="G2" s="6"/>
      <c r="H2" s="6"/>
      <c r="I2" s="6"/>
      <c r="J2" s="6"/>
    </row>
    <row r="3" spans="1:10" ht="14.25" customHeight="1" x14ac:dyDescent="0.2">
      <c r="A3" s="53"/>
      <c r="B3" s="53"/>
      <c r="C3" s="53"/>
      <c r="D3" s="55" t="s">
        <v>254</v>
      </c>
    </row>
    <row r="4" spans="1:10" ht="14.25" customHeight="1" x14ac:dyDescent="0.2">
      <c r="A4" s="192"/>
      <c r="B4" s="192"/>
      <c r="C4" s="193" t="s">
        <v>579</v>
      </c>
      <c r="D4" s="193" t="s">
        <v>580</v>
      </c>
    </row>
    <row r="5" spans="1:10" ht="14.25" customHeight="1" x14ac:dyDescent="0.2">
      <c r="A5" s="806">
        <v>2020</v>
      </c>
      <c r="B5" s="742" t="s">
        <v>601</v>
      </c>
      <c r="C5" s="743">
        <v>12.71</v>
      </c>
      <c r="D5" s="744">
        <v>-4.9364248317127783</v>
      </c>
    </row>
    <row r="6" spans="1:10" ht="14.25" customHeight="1" x14ac:dyDescent="0.2">
      <c r="A6" s="807" t="s">
        <v>505</v>
      </c>
      <c r="B6" s="194" t="s">
        <v>602</v>
      </c>
      <c r="C6" s="690">
        <v>12.09</v>
      </c>
      <c r="D6" s="745">
        <v>-4.8780487804878128</v>
      </c>
    </row>
    <row r="7" spans="1:10" ht="14.25" customHeight="1" x14ac:dyDescent="0.2">
      <c r="A7" s="808" t="s">
        <v>505</v>
      </c>
      <c r="B7" s="756" t="s">
        <v>603</v>
      </c>
      <c r="C7" s="617">
        <v>12.68</v>
      </c>
      <c r="D7" s="746">
        <v>4.8800661703887496</v>
      </c>
    </row>
    <row r="8" spans="1:10" ht="14.25" customHeight="1" x14ac:dyDescent="0.2">
      <c r="A8" s="809">
        <v>2021</v>
      </c>
      <c r="B8" s="194" t="s">
        <v>604</v>
      </c>
      <c r="C8" s="690">
        <v>13.3</v>
      </c>
      <c r="D8" s="195">
        <v>4.8895899053627838</v>
      </c>
    </row>
    <row r="9" spans="1:10" ht="14.25" customHeight="1" x14ac:dyDescent="0.2">
      <c r="A9" s="809" t="s">
        <v>505</v>
      </c>
      <c r="B9" s="194" t="s">
        <v>605</v>
      </c>
      <c r="C9" s="690">
        <v>13.96</v>
      </c>
      <c r="D9" s="195">
        <v>4.9624060150375948</v>
      </c>
    </row>
    <row r="10" spans="1:10" ht="14.25" customHeight="1" x14ac:dyDescent="0.2">
      <c r="A10" s="809" t="s">
        <v>505</v>
      </c>
      <c r="B10" s="194" t="s">
        <v>607</v>
      </c>
      <c r="C10" s="690">
        <v>14.64</v>
      </c>
      <c r="D10" s="195">
        <v>4.871060171919769</v>
      </c>
    </row>
    <row r="11" spans="1:10" ht="14.25" customHeight="1" x14ac:dyDescent="0.2">
      <c r="A11" s="809" t="s">
        <v>505</v>
      </c>
      <c r="B11" s="194" t="s">
        <v>611</v>
      </c>
      <c r="C11" s="690">
        <v>15.37</v>
      </c>
      <c r="D11" s="195">
        <v>4.9863387978141978</v>
      </c>
    </row>
    <row r="12" spans="1:10" ht="14.25" customHeight="1" x14ac:dyDescent="0.2">
      <c r="A12" s="809" t="s">
        <v>505</v>
      </c>
      <c r="B12" s="194" t="s">
        <v>614</v>
      </c>
      <c r="C12" s="690">
        <v>16.12</v>
      </c>
      <c r="D12" s="195">
        <v>4.8796356538711896</v>
      </c>
    </row>
    <row r="13" spans="1:10" ht="14.25" customHeight="1" x14ac:dyDescent="0.2">
      <c r="A13" s="810" t="s">
        <v>505</v>
      </c>
      <c r="B13" s="756" t="s">
        <v>630</v>
      </c>
      <c r="C13" s="617">
        <v>16.920000000000002</v>
      </c>
      <c r="D13" s="197">
        <v>4.9627791563275476</v>
      </c>
    </row>
    <row r="14" spans="1:10" ht="14.25" customHeight="1" x14ac:dyDescent="0.2">
      <c r="A14" s="806">
        <v>2022</v>
      </c>
      <c r="B14" s="194" t="s">
        <v>638</v>
      </c>
      <c r="C14" s="690">
        <v>17.75</v>
      </c>
      <c r="D14" s="195">
        <v>4.905437352245853</v>
      </c>
    </row>
    <row r="15" spans="1:10" ht="14.25" customHeight="1" x14ac:dyDescent="0.2">
      <c r="A15" s="807" t="s">
        <v>505</v>
      </c>
      <c r="B15" s="194" t="s">
        <v>640</v>
      </c>
      <c r="C15" s="690">
        <v>18.63</v>
      </c>
      <c r="D15" s="195">
        <v>4.9577464788732337</v>
      </c>
    </row>
    <row r="16" spans="1:10" ht="14.25" customHeight="1" x14ac:dyDescent="0.2">
      <c r="A16" s="807" t="s">
        <v>505</v>
      </c>
      <c r="B16" s="194" t="s">
        <v>651</v>
      </c>
      <c r="C16" s="690">
        <v>19.55</v>
      </c>
      <c r="D16" s="195">
        <v>4.9382716049382811</v>
      </c>
      <c r="F16" s="3" t="s">
        <v>365</v>
      </c>
    </row>
    <row r="17" spans="1:4" ht="14.25" customHeight="1" x14ac:dyDescent="0.2">
      <c r="A17" s="808" t="s">
        <v>505</v>
      </c>
      <c r="B17" s="756" t="s">
        <v>648</v>
      </c>
      <c r="C17" s="617">
        <v>18.579999999999998</v>
      </c>
      <c r="D17" s="197">
        <v>-4.9616368286445134</v>
      </c>
    </row>
    <row r="18" spans="1:4" ht="14.25" customHeight="1" x14ac:dyDescent="0.2">
      <c r="A18" s="811">
        <v>2023</v>
      </c>
      <c r="B18" s="194" t="s">
        <v>652</v>
      </c>
      <c r="C18" s="690">
        <v>17.66</v>
      </c>
      <c r="D18" s="195">
        <v>-4.9515608180839523</v>
      </c>
    </row>
    <row r="19" spans="1:4" ht="14.25" customHeight="1" x14ac:dyDescent="0.2">
      <c r="A19" s="809" t="s">
        <v>505</v>
      </c>
      <c r="B19" s="194" t="s">
        <v>658</v>
      </c>
      <c r="C19" s="690">
        <v>16.79</v>
      </c>
      <c r="D19" s="195">
        <v>-4.9263873159682952</v>
      </c>
    </row>
    <row r="20" spans="1:4" ht="14.25" customHeight="1" x14ac:dyDescent="0.2">
      <c r="A20" s="809" t="s">
        <v>505</v>
      </c>
      <c r="B20" s="194" t="s">
        <v>659</v>
      </c>
      <c r="C20" s="690">
        <v>15.96</v>
      </c>
      <c r="D20" s="195">
        <v>-4.9434187016080902</v>
      </c>
    </row>
    <row r="21" spans="1:4" ht="14.25" customHeight="1" x14ac:dyDescent="0.2">
      <c r="A21" s="809" t="s">
        <v>505</v>
      </c>
      <c r="B21" s="194" t="s">
        <v>660</v>
      </c>
      <c r="C21" s="690">
        <v>15.18</v>
      </c>
      <c r="D21" s="195">
        <v>-4.8872180451127889</v>
      </c>
    </row>
    <row r="22" spans="1:4" ht="14.25" customHeight="1" x14ac:dyDescent="0.2">
      <c r="A22" s="809" t="s">
        <v>505</v>
      </c>
      <c r="B22" s="194" t="s">
        <v>675</v>
      </c>
      <c r="C22" s="690">
        <v>14.43</v>
      </c>
      <c r="D22" s="195">
        <v>-4.9407114624505928</v>
      </c>
    </row>
    <row r="23" spans="1:4" ht="14.25" customHeight="1" x14ac:dyDescent="0.2">
      <c r="A23" s="810" t="s">
        <v>505</v>
      </c>
      <c r="B23" s="756" t="s">
        <v>673</v>
      </c>
      <c r="C23" s="617">
        <v>15.14</v>
      </c>
      <c r="D23" s="197">
        <v>4.9203049203049263</v>
      </c>
    </row>
    <row r="24" spans="1:4" ht="14.25" customHeight="1" x14ac:dyDescent="0.2">
      <c r="A24" s="806">
        <v>2024</v>
      </c>
      <c r="B24" s="757" t="s">
        <v>690</v>
      </c>
      <c r="C24" s="690">
        <v>15.89</v>
      </c>
      <c r="D24" s="196">
        <v>4.9537648612945837</v>
      </c>
    </row>
    <row r="25" spans="1:4" ht="14.25" customHeight="1" x14ac:dyDescent="0.2">
      <c r="A25" s="807" t="s">
        <v>505</v>
      </c>
      <c r="B25" s="194" t="s">
        <v>691</v>
      </c>
      <c r="C25" s="690">
        <v>16.670000000000002</v>
      </c>
      <c r="D25" s="195">
        <v>4.9087476400251804</v>
      </c>
    </row>
    <row r="26" spans="1:4" ht="14.25" customHeight="1" x14ac:dyDescent="0.2">
      <c r="A26" s="807" t="s">
        <v>505</v>
      </c>
      <c r="B26" s="194" t="s">
        <v>692</v>
      </c>
      <c r="C26" s="690">
        <v>16.14</v>
      </c>
      <c r="D26" s="195">
        <v>-3.1793641271745714</v>
      </c>
    </row>
    <row r="27" spans="1:4" ht="14.25" customHeight="1" x14ac:dyDescent="0.2">
      <c r="A27" s="808" t="s">
        <v>505</v>
      </c>
      <c r="B27" s="756" t="s">
        <v>693</v>
      </c>
      <c r="C27" s="617">
        <v>15.34</v>
      </c>
      <c r="D27" s="197">
        <v>-4.9566294919454812</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4:A27"/>
    <mergeCell ref="A1:D2"/>
    <mergeCell ref="A5:A7"/>
    <mergeCell ref="A8:A13"/>
    <mergeCell ref="A14:A17"/>
    <mergeCell ref="A18: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573</v>
      </c>
      <c r="B1" s="53"/>
      <c r="C1" s="53"/>
      <c r="D1" s="53"/>
      <c r="E1" s="53"/>
      <c r="F1" s="6"/>
    </row>
    <row r="2" spans="1:6" x14ac:dyDescent="0.2">
      <c r="A2" s="54"/>
      <c r="B2" s="54"/>
      <c r="C2" s="54"/>
      <c r="D2" s="54"/>
      <c r="E2" s="54"/>
      <c r="F2" s="55" t="s">
        <v>105</v>
      </c>
    </row>
    <row r="3" spans="1:6" ht="14.85" customHeight="1" x14ac:dyDescent="0.2">
      <c r="A3" s="56"/>
      <c r="B3" s="773" t="s">
        <v>678</v>
      </c>
      <c r="C3" s="775" t="s">
        <v>416</v>
      </c>
      <c r="D3" s="773" t="s">
        <v>679</v>
      </c>
      <c r="E3" s="775" t="s">
        <v>416</v>
      </c>
      <c r="F3" s="777" t="s">
        <v>680</v>
      </c>
    </row>
    <row r="4" spans="1:6" ht="14.85" customHeight="1" x14ac:dyDescent="0.2">
      <c r="A4" s="491"/>
      <c r="B4" s="774"/>
      <c r="C4" s="776"/>
      <c r="D4" s="774"/>
      <c r="E4" s="776"/>
      <c r="F4" s="778"/>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3">
        <v>114452.87627746793</v>
      </c>
      <c r="C12" s="464">
        <v>100</v>
      </c>
      <c r="D12" s="463">
        <v>118231.66276102538</v>
      </c>
      <c r="E12" s="464">
        <v>100</v>
      </c>
      <c r="F12" s="464">
        <v>-3.1960867294874129</v>
      </c>
    </row>
    <row r="13" spans="1:6" x14ac:dyDescent="0.2">
      <c r="A13" s="701" t="s">
        <v>646</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85" t="s">
        <v>257</v>
      </c>
      <c r="C3" s="785"/>
      <c r="D3" s="785"/>
      <c r="E3" s="783" t="s">
        <v>258</v>
      </c>
      <c r="F3" s="783"/>
    </row>
    <row r="4" spans="1:6" x14ac:dyDescent="0.2">
      <c r="A4" s="66"/>
      <c r="B4" s="199" t="s">
        <v>687</v>
      </c>
      <c r="C4" s="200" t="s">
        <v>686</v>
      </c>
      <c r="D4" s="199" t="s">
        <v>688</v>
      </c>
      <c r="E4" s="185" t="s">
        <v>259</v>
      </c>
      <c r="F4" s="184" t="s">
        <v>260</v>
      </c>
    </row>
    <row r="5" spans="1:6" x14ac:dyDescent="0.2">
      <c r="A5" s="423" t="s">
        <v>479</v>
      </c>
      <c r="B5" s="90">
        <v>157.89049182258063</v>
      </c>
      <c r="C5" s="90">
        <v>161.91325518064517</v>
      </c>
      <c r="D5" s="90">
        <v>170.37031213871001</v>
      </c>
      <c r="E5" s="90">
        <v>-2.4845176224617167</v>
      </c>
      <c r="F5" s="90">
        <v>-7.3251144283686651</v>
      </c>
    </row>
    <row r="6" spans="1:6" x14ac:dyDescent="0.2">
      <c r="A6" s="66" t="s">
        <v>478</v>
      </c>
      <c r="B6" s="97">
        <v>144.97949406129032</v>
      </c>
      <c r="C6" s="197">
        <v>149.27590368064514</v>
      </c>
      <c r="D6" s="97">
        <v>159.16409962258069</v>
      </c>
      <c r="E6" s="97">
        <v>-2.8781668798645388</v>
      </c>
      <c r="F6" s="97">
        <v>-8.9119378018822992</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1" t="s">
        <v>643</v>
      </c>
      <c r="B1" s="771"/>
      <c r="C1" s="771"/>
      <c r="D1" s="3"/>
      <c r="E1" s="3"/>
    </row>
    <row r="2" spans="1:38" x14ac:dyDescent="0.2">
      <c r="A2" s="772"/>
      <c r="B2" s="771"/>
      <c r="C2" s="771"/>
      <c r="D2" s="3"/>
      <c r="E2" s="55" t="s">
        <v>256</v>
      </c>
    </row>
    <row r="3" spans="1:38" x14ac:dyDescent="0.2">
      <c r="A3" s="57"/>
      <c r="B3" s="201" t="s">
        <v>261</v>
      </c>
      <c r="C3" s="201" t="s">
        <v>262</v>
      </c>
      <c r="D3" s="201" t="s">
        <v>263</v>
      </c>
      <c r="E3" s="201" t="s">
        <v>264</v>
      </c>
    </row>
    <row r="4" spans="1:38" x14ac:dyDescent="0.2">
      <c r="A4" s="666" t="s">
        <v>265</v>
      </c>
      <c r="B4" s="710">
        <v>157.89049182258063</v>
      </c>
      <c r="C4" s="711">
        <v>27.402482051852839</v>
      </c>
      <c r="D4" s="711">
        <v>47.411314064276169</v>
      </c>
      <c r="E4" s="711">
        <v>83.076695706451616</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178.01290322580647</v>
      </c>
      <c r="C5" s="92">
        <v>34.454110301768992</v>
      </c>
      <c r="D5" s="92">
        <v>69.678018730489086</v>
      </c>
      <c r="E5" s="92">
        <v>73.88077419354839</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157.40322580645162</v>
      </c>
      <c r="C6" s="92">
        <v>26.233870967741939</v>
      </c>
      <c r="D6" s="92">
        <v>59.274967741935484</v>
      </c>
      <c r="E6" s="92">
        <v>71.894387096774196</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163.31696774193549</v>
      </c>
      <c r="C7" s="92">
        <v>28.344267128765665</v>
      </c>
      <c r="D7" s="92">
        <v>60.016087709944031</v>
      </c>
      <c r="E7" s="92">
        <v>74.956612903225789</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132.15862697881241</v>
      </c>
      <c r="C8" s="92">
        <v>22.02643782980207</v>
      </c>
      <c r="D8" s="92">
        <v>36.302365425362872</v>
      </c>
      <c r="E8" s="92">
        <v>73.829823723647465</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148.60970967741937</v>
      </c>
      <c r="C9" s="92">
        <v>23.727600704798053</v>
      </c>
      <c r="D9" s="92">
        <v>43.970012198427781</v>
      </c>
      <c r="E9" s="92">
        <v>80.912096774193543</v>
      </c>
      <c r="F9" s="609"/>
      <c r="G9" s="609"/>
    </row>
    <row r="10" spans="1:38" x14ac:dyDescent="0.2">
      <c r="A10" s="202" t="s">
        <v>270</v>
      </c>
      <c r="B10" s="203">
        <v>158.52580645161291</v>
      </c>
      <c r="C10" s="92">
        <v>31.705161290322582</v>
      </c>
      <c r="D10" s="92">
        <v>51.231000000000009</v>
      </c>
      <c r="E10" s="92">
        <v>75.589645161290321</v>
      </c>
      <c r="F10" s="609"/>
      <c r="G10" s="609"/>
    </row>
    <row r="11" spans="1:38" x14ac:dyDescent="0.2">
      <c r="A11" s="202" t="s">
        <v>271</v>
      </c>
      <c r="B11" s="203">
        <v>205.37210177287255</v>
      </c>
      <c r="C11" s="92">
        <v>41.074420354574514</v>
      </c>
      <c r="D11" s="92">
        <v>68.435059695449951</v>
      </c>
      <c r="E11" s="92">
        <v>95.86262172284809</v>
      </c>
      <c r="F11" s="609"/>
      <c r="G11" s="609"/>
    </row>
    <row r="12" spans="1:38" x14ac:dyDescent="0.2">
      <c r="A12" s="202" t="s">
        <v>272</v>
      </c>
      <c r="B12" s="203">
        <v>157.08064516129031</v>
      </c>
      <c r="C12" s="92">
        <v>26.18010752688172</v>
      </c>
      <c r="D12" s="92">
        <v>55.365021505376326</v>
      </c>
      <c r="E12" s="92">
        <v>75.53551612903226</v>
      </c>
      <c r="F12" s="609"/>
      <c r="G12" s="609"/>
    </row>
    <row r="13" spans="1:38" x14ac:dyDescent="0.2">
      <c r="A13" s="202" t="s">
        <v>273</v>
      </c>
      <c r="B13" s="203">
        <v>154.03470967741936</v>
      </c>
      <c r="C13" s="92">
        <v>27.776750925436279</v>
      </c>
      <c r="D13" s="92">
        <v>55.090894235854051</v>
      </c>
      <c r="E13" s="92">
        <v>71.167064516129031</v>
      </c>
      <c r="F13" s="609"/>
      <c r="G13" s="609"/>
    </row>
    <row r="14" spans="1:38" x14ac:dyDescent="0.2">
      <c r="A14" s="202" t="s">
        <v>205</v>
      </c>
      <c r="B14" s="203">
        <v>169.3</v>
      </c>
      <c r="C14" s="92">
        <v>28.216666666666672</v>
      </c>
      <c r="D14" s="92">
        <v>56.299817204301078</v>
      </c>
      <c r="E14" s="92">
        <v>84.783516129032265</v>
      </c>
      <c r="F14" s="609"/>
      <c r="G14" s="609"/>
    </row>
    <row r="15" spans="1:38" x14ac:dyDescent="0.2">
      <c r="A15" s="202" t="s">
        <v>274</v>
      </c>
      <c r="B15" s="203">
        <v>179.70967741935482</v>
      </c>
      <c r="C15" s="92">
        <v>34.782518210197708</v>
      </c>
      <c r="D15" s="92">
        <v>72.240901144640986</v>
      </c>
      <c r="E15" s="92">
        <v>72.686258064516124</v>
      </c>
      <c r="F15" s="609"/>
      <c r="G15" s="609"/>
    </row>
    <row r="16" spans="1:38" x14ac:dyDescent="0.2">
      <c r="A16" s="202" t="s">
        <v>234</v>
      </c>
      <c r="B16" s="204">
        <v>180.32054838709675</v>
      </c>
      <c r="C16" s="195">
        <v>30.053424731182794</v>
      </c>
      <c r="D16" s="195">
        <v>69.130123655913962</v>
      </c>
      <c r="E16" s="195">
        <v>81.136999999999986</v>
      </c>
      <c r="F16" s="609"/>
      <c r="G16" s="609"/>
    </row>
    <row r="17" spans="1:13" x14ac:dyDescent="0.2">
      <c r="A17" s="202" t="s">
        <v>235</v>
      </c>
      <c r="B17" s="203">
        <v>185.47419354838709</v>
      </c>
      <c r="C17" s="92">
        <v>35.89823100936524</v>
      </c>
      <c r="D17" s="92">
        <v>71.533962539021871</v>
      </c>
      <c r="E17" s="92">
        <v>78.041999999999987</v>
      </c>
      <c r="F17" s="609"/>
      <c r="G17" s="609"/>
    </row>
    <row r="18" spans="1:13" x14ac:dyDescent="0.2">
      <c r="A18" s="202" t="s">
        <v>275</v>
      </c>
      <c r="B18" s="203">
        <v>153.93368421710429</v>
      </c>
      <c r="C18" s="92">
        <v>32.726058849305637</v>
      </c>
      <c r="D18" s="92">
        <v>39.489689673381655</v>
      </c>
      <c r="E18" s="92">
        <v>81.717935694416994</v>
      </c>
      <c r="F18" s="609"/>
      <c r="G18" s="609"/>
    </row>
    <row r="19" spans="1:13" x14ac:dyDescent="0.2">
      <c r="A19" s="3" t="s">
        <v>276</v>
      </c>
      <c r="B19" s="203">
        <v>177.41161290322583</v>
      </c>
      <c r="C19" s="92">
        <v>33.174529242066619</v>
      </c>
      <c r="D19" s="92">
        <v>67.98901914503017</v>
      </c>
      <c r="E19" s="92">
        <v>76.248064516129034</v>
      </c>
      <c r="F19" s="609"/>
      <c r="G19" s="609"/>
    </row>
    <row r="20" spans="1:13" x14ac:dyDescent="0.2">
      <c r="A20" s="3" t="s">
        <v>206</v>
      </c>
      <c r="B20" s="203">
        <v>182.87887096774196</v>
      </c>
      <c r="C20" s="92">
        <v>32.978157059756754</v>
      </c>
      <c r="D20" s="92">
        <v>72.839971972501331</v>
      </c>
      <c r="E20" s="92">
        <v>77.060741935483875</v>
      </c>
      <c r="F20" s="609"/>
      <c r="G20" s="609"/>
    </row>
    <row r="21" spans="1:13" x14ac:dyDescent="0.2">
      <c r="A21" s="3" t="s">
        <v>277</v>
      </c>
      <c r="B21" s="203">
        <v>163.94483870967741</v>
      </c>
      <c r="C21" s="92">
        <v>28.453236470274593</v>
      </c>
      <c r="D21" s="92">
        <v>57.881053852306053</v>
      </c>
      <c r="E21" s="92">
        <v>77.61054838709677</v>
      </c>
      <c r="F21" s="609"/>
      <c r="G21" s="609"/>
    </row>
    <row r="22" spans="1:13" x14ac:dyDescent="0.2">
      <c r="A22" s="194" t="s">
        <v>278</v>
      </c>
      <c r="B22" s="203">
        <v>146.22377419354839</v>
      </c>
      <c r="C22" s="92">
        <v>25.377679818715009</v>
      </c>
      <c r="D22" s="92">
        <v>46.59986856838178</v>
      </c>
      <c r="E22" s="92">
        <v>74.246225806451605</v>
      </c>
      <c r="F22" s="609"/>
      <c r="G22" s="609"/>
    </row>
    <row r="23" spans="1:13" x14ac:dyDescent="0.2">
      <c r="A23" s="194" t="s">
        <v>279</v>
      </c>
      <c r="B23" s="205">
        <v>153.23225806451612</v>
      </c>
      <c r="C23" s="206">
        <v>22.264516129032259</v>
      </c>
      <c r="D23" s="206">
        <v>54.864032258064512</v>
      </c>
      <c r="E23" s="206">
        <v>76.103709677419346</v>
      </c>
      <c r="F23" s="609"/>
      <c r="G23" s="609"/>
    </row>
    <row r="24" spans="1:13" x14ac:dyDescent="0.2">
      <c r="A24" s="194" t="s">
        <v>280</v>
      </c>
      <c r="B24" s="205">
        <v>134</v>
      </c>
      <c r="C24" s="206">
        <v>20.440677966101696</v>
      </c>
      <c r="D24" s="206">
        <v>54.938322033898295</v>
      </c>
      <c r="E24" s="206">
        <v>58.621000000000002</v>
      </c>
      <c r="F24" s="609"/>
      <c r="G24" s="609"/>
    </row>
    <row r="25" spans="1:13" x14ac:dyDescent="0.2">
      <c r="A25" s="194" t="s">
        <v>540</v>
      </c>
      <c r="B25" s="205">
        <v>196.31935483870967</v>
      </c>
      <c r="C25" s="206">
        <v>34.071954145561179</v>
      </c>
      <c r="D25" s="206">
        <v>79.709949080245281</v>
      </c>
      <c r="E25" s="206">
        <v>82.537451612903212</v>
      </c>
      <c r="F25" s="609"/>
      <c r="G25" s="609"/>
    </row>
    <row r="26" spans="1:13" x14ac:dyDescent="0.2">
      <c r="A26" s="3" t="s">
        <v>281</v>
      </c>
      <c r="B26" s="205">
        <v>149.43675499668757</v>
      </c>
      <c r="C26" s="206">
        <v>27.943458251413126</v>
      </c>
      <c r="D26" s="206">
        <v>42.041984435888445</v>
      </c>
      <c r="E26" s="206">
        <v>79.451312309385997</v>
      </c>
      <c r="F26" s="609"/>
      <c r="G26" s="609"/>
    </row>
    <row r="27" spans="1:13" x14ac:dyDescent="0.2">
      <c r="A27" s="194" t="s">
        <v>236</v>
      </c>
      <c r="B27" s="205">
        <v>169.59032258064516</v>
      </c>
      <c r="C27" s="206">
        <v>31.712011539470236</v>
      </c>
      <c r="D27" s="206">
        <v>58.346311041174928</v>
      </c>
      <c r="E27" s="206">
        <v>79.531999999999996</v>
      </c>
      <c r="F27" s="609"/>
      <c r="G27" s="609"/>
    </row>
    <row r="28" spans="1:13" x14ac:dyDescent="0.2">
      <c r="A28" s="194" t="s">
        <v>542</v>
      </c>
      <c r="B28" s="203">
        <v>149.67217581719623</v>
      </c>
      <c r="C28" s="92">
        <v>25.97616274513323</v>
      </c>
      <c r="D28" s="92">
        <v>50.940383053092837</v>
      </c>
      <c r="E28" s="92">
        <v>72.755630018970166</v>
      </c>
      <c r="F28" s="609"/>
      <c r="G28" s="609"/>
    </row>
    <row r="29" spans="1:13" x14ac:dyDescent="0.2">
      <c r="A29" s="3" t="s">
        <v>282</v>
      </c>
      <c r="B29" s="205">
        <v>148.84184977946779</v>
      </c>
      <c r="C29" s="206">
        <v>23.764665090839397</v>
      </c>
      <c r="D29" s="206">
        <v>47.885598972787179</v>
      </c>
      <c r="E29" s="206">
        <v>77.191585715841214</v>
      </c>
      <c r="F29" s="609"/>
      <c r="G29" s="609"/>
    </row>
    <row r="30" spans="1:13" x14ac:dyDescent="0.2">
      <c r="A30" s="3" t="s">
        <v>237</v>
      </c>
      <c r="B30" s="203">
        <v>156.20972821619358</v>
      </c>
      <c r="C30" s="92">
        <v>31.241945643238715</v>
      </c>
      <c r="D30" s="92">
        <v>49.596067654351778</v>
      </c>
      <c r="E30" s="92">
        <v>75.371714918603089</v>
      </c>
      <c r="F30" s="609"/>
      <c r="G30" s="609"/>
    </row>
    <row r="31" spans="1:13" x14ac:dyDescent="0.2">
      <c r="A31" s="641" t="s">
        <v>283</v>
      </c>
      <c r="B31" s="642">
        <v>170.85698807687217</v>
      </c>
      <c r="C31" s="642">
        <v>30.469322888937043</v>
      </c>
      <c r="D31" s="642">
        <v>62.73519211317965</v>
      </c>
      <c r="E31" s="642">
        <v>77.652473074755477</v>
      </c>
      <c r="F31" s="609"/>
      <c r="G31" s="609"/>
    </row>
    <row r="32" spans="1:13" x14ac:dyDescent="0.2">
      <c r="A32" s="640" t="s">
        <v>284</v>
      </c>
      <c r="B32" s="639">
        <v>175.51072185664211</v>
      </c>
      <c r="C32" s="639">
        <v>30.819277621982494</v>
      </c>
      <c r="D32" s="639">
        <v>67.581549050363932</v>
      </c>
      <c r="E32" s="639">
        <v>77.109895184295681</v>
      </c>
      <c r="F32" s="609"/>
      <c r="G32" s="609"/>
      <c r="M32" s="610"/>
    </row>
    <row r="33" spans="1:13" x14ac:dyDescent="0.2">
      <c r="A33" s="638" t="s">
        <v>285</v>
      </c>
      <c r="B33" s="643">
        <v>17.620230034061478</v>
      </c>
      <c r="C33" s="643">
        <v>3.4167955701296542</v>
      </c>
      <c r="D33" s="643">
        <v>20.170234986087763</v>
      </c>
      <c r="E33" s="643">
        <v>-5.9668005221559355</v>
      </c>
      <c r="F33" s="609"/>
      <c r="G33" s="609"/>
      <c r="M33" s="610"/>
    </row>
    <row r="34" spans="1:13" x14ac:dyDescent="0.2">
      <c r="A34" s="80"/>
      <c r="B34" s="3"/>
      <c r="C34" s="3"/>
      <c r="D34" s="3"/>
      <c r="E34" s="55" t="s">
        <v>565</v>
      </c>
    </row>
    <row r="35" spans="1:13" s="1" customFormat="1" ht="14.25" customHeight="1" x14ac:dyDescent="0.2">
      <c r="A35" s="812" t="s">
        <v>653</v>
      </c>
      <c r="B35" s="812"/>
      <c r="C35" s="812"/>
      <c r="D35" s="812"/>
      <c r="E35" s="812"/>
    </row>
    <row r="36" spans="1:13" s="1" customFormat="1" x14ac:dyDescent="0.2">
      <c r="A36" s="812"/>
      <c r="B36" s="812"/>
      <c r="C36" s="812"/>
      <c r="D36" s="812"/>
      <c r="E36" s="812"/>
    </row>
    <row r="37" spans="1:13" s="1" customFormat="1" x14ac:dyDescent="0.2">
      <c r="A37" s="812"/>
      <c r="B37" s="812"/>
      <c r="C37" s="812"/>
      <c r="D37" s="812"/>
      <c r="E37" s="812"/>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1" t="s">
        <v>644</v>
      </c>
      <c r="B1" s="771"/>
      <c r="C1" s="771"/>
      <c r="D1" s="3"/>
      <c r="E1" s="3"/>
    </row>
    <row r="2" spans="1:36" x14ac:dyDescent="0.2">
      <c r="A2" s="772"/>
      <c r="B2" s="771"/>
      <c r="C2" s="771"/>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10">
        <v>144.97949406129032</v>
      </c>
      <c r="C4" s="711">
        <v>25.161730374273525</v>
      </c>
      <c r="D4" s="711">
        <v>38.042314061210327</v>
      </c>
      <c r="E4" s="711">
        <v>81.775449625806473</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159.9548387096774</v>
      </c>
      <c r="C5" s="92">
        <v>30.959001040582724</v>
      </c>
      <c r="D5" s="92">
        <v>52.818837669094691</v>
      </c>
      <c r="E5" s="92">
        <v>76.176999999999992</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156.65806451612903</v>
      </c>
      <c r="C6" s="92">
        <v>26.109677419354838</v>
      </c>
      <c r="D6" s="92">
        <v>51.912999999999997</v>
      </c>
      <c r="E6" s="92">
        <v>78.635387096774195</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167.53006451612902</v>
      </c>
      <c r="C7" s="92">
        <v>29.075465742468676</v>
      </c>
      <c r="D7" s="92">
        <v>60.016211676886158</v>
      </c>
      <c r="E7" s="92">
        <v>78.438387096774179</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130.35507834761125</v>
      </c>
      <c r="C8" s="92">
        <v>21.725846391268547</v>
      </c>
      <c r="D8" s="92">
        <v>33.030044269759529</v>
      </c>
      <c r="E8" s="92">
        <v>75.599187686583178</v>
      </c>
      <c r="G8" s="609"/>
    </row>
    <row r="9" spans="1:36" x14ac:dyDescent="0.2">
      <c r="A9" s="202" t="s">
        <v>269</v>
      </c>
      <c r="B9" s="203">
        <v>152.7321935483871</v>
      </c>
      <c r="C9" s="92">
        <v>24.385812415288697</v>
      </c>
      <c r="D9" s="92">
        <v>41.069897262130652</v>
      </c>
      <c r="E9" s="92">
        <v>87.276483870967752</v>
      </c>
      <c r="G9" s="609"/>
    </row>
    <row r="10" spans="1:36" x14ac:dyDescent="0.2">
      <c r="A10" s="202" t="s">
        <v>270</v>
      </c>
      <c r="B10" s="203">
        <v>156.10967741935482</v>
      </c>
      <c r="C10" s="92">
        <v>31.221935483870965</v>
      </c>
      <c r="D10" s="92">
        <v>40.613</v>
      </c>
      <c r="E10" s="92">
        <v>84.27474193548386</v>
      </c>
      <c r="G10" s="609"/>
    </row>
    <row r="11" spans="1:36" x14ac:dyDescent="0.2">
      <c r="A11" s="202" t="s">
        <v>271</v>
      </c>
      <c r="B11" s="203">
        <v>168.43923836550147</v>
      </c>
      <c r="C11" s="92">
        <v>33.687847673100293</v>
      </c>
      <c r="D11" s="92">
        <v>47.643549820699803</v>
      </c>
      <c r="E11" s="92">
        <v>87.10784087170137</v>
      </c>
      <c r="G11" s="609"/>
    </row>
    <row r="12" spans="1:36" x14ac:dyDescent="0.2">
      <c r="A12" s="202" t="s">
        <v>272</v>
      </c>
      <c r="B12" s="203">
        <v>147.80322580645162</v>
      </c>
      <c r="C12" s="92">
        <v>24.633870967741938</v>
      </c>
      <c r="D12" s="92">
        <v>40.765096774193552</v>
      </c>
      <c r="E12" s="92">
        <v>82.404258064516128</v>
      </c>
      <c r="G12" s="609"/>
    </row>
    <row r="13" spans="1:36" x14ac:dyDescent="0.2">
      <c r="A13" s="202" t="s">
        <v>273</v>
      </c>
      <c r="B13" s="203">
        <v>155.92241935483869</v>
      </c>
      <c r="C13" s="92">
        <v>28.117157588577474</v>
      </c>
      <c r="D13" s="92">
        <v>52.718035959809612</v>
      </c>
      <c r="E13" s="92">
        <v>75.087225806451613</v>
      </c>
      <c r="G13" s="609"/>
    </row>
    <row r="14" spans="1:36" x14ac:dyDescent="0.2">
      <c r="A14" s="202" t="s">
        <v>205</v>
      </c>
      <c r="B14" s="203">
        <v>153.04193548387099</v>
      </c>
      <c r="C14" s="92">
        <v>25.506989247311832</v>
      </c>
      <c r="D14" s="92">
        <v>37.200043010752694</v>
      </c>
      <c r="E14" s="92">
        <v>90.334903225806457</v>
      </c>
      <c r="G14" s="609"/>
    </row>
    <row r="15" spans="1:36" x14ac:dyDescent="0.2">
      <c r="A15" s="202" t="s">
        <v>274</v>
      </c>
      <c r="B15" s="203">
        <v>169.78709677419354</v>
      </c>
      <c r="C15" s="92">
        <v>32.862018730489076</v>
      </c>
      <c r="D15" s="92">
        <v>51.05181997918833</v>
      </c>
      <c r="E15" s="92">
        <v>85.873258064516136</v>
      </c>
      <c r="G15" s="609"/>
    </row>
    <row r="16" spans="1:36" x14ac:dyDescent="0.2">
      <c r="A16" s="202" t="s">
        <v>234</v>
      </c>
      <c r="B16" s="204">
        <v>165.57358064516129</v>
      </c>
      <c r="C16" s="195">
        <v>27.595596774193552</v>
      </c>
      <c r="D16" s="195">
        <v>60.890016129032247</v>
      </c>
      <c r="E16" s="195">
        <v>77.087967741935486</v>
      </c>
      <c r="G16" s="609"/>
    </row>
    <row r="17" spans="1:11" x14ac:dyDescent="0.2">
      <c r="A17" s="202" t="s">
        <v>235</v>
      </c>
      <c r="B17" s="203">
        <v>160.54838709677421</v>
      </c>
      <c r="C17" s="92">
        <v>31.073881373569197</v>
      </c>
      <c r="D17" s="92">
        <v>42.433054110301782</v>
      </c>
      <c r="E17" s="92">
        <v>87.041451612903231</v>
      </c>
      <c r="G17" s="609"/>
    </row>
    <row r="18" spans="1:11" x14ac:dyDescent="0.2">
      <c r="A18" s="202" t="s">
        <v>275</v>
      </c>
      <c r="B18" s="203">
        <v>155.42255441088096</v>
      </c>
      <c r="C18" s="92">
        <v>33.042590307825087</v>
      </c>
      <c r="D18" s="92">
        <v>37.044491475167298</v>
      </c>
      <c r="E18" s="92">
        <v>85.335472627888578</v>
      </c>
      <c r="G18" s="609"/>
    </row>
    <row r="19" spans="1:11" x14ac:dyDescent="0.2">
      <c r="A19" s="3" t="s">
        <v>276</v>
      </c>
      <c r="B19" s="203">
        <v>169.75741935483873</v>
      </c>
      <c r="C19" s="92">
        <v>31.74325727773407</v>
      </c>
      <c r="D19" s="92">
        <v>58.695581431943367</v>
      </c>
      <c r="E19" s="92">
        <v>79.31858064516129</v>
      </c>
      <c r="G19" s="609"/>
    </row>
    <row r="20" spans="1:11" x14ac:dyDescent="0.2">
      <c r="A20" s="3" t="s">
        <v>206</v>
      </c>
      <c r="B20" s="203">
        <v>170.56135483870969</v>
      </c>
      <c r="C20" s="92">
        <v>30.756965626652569</v>
      </c>
      <c r="D20" s="92">
        <v>61.740195663670008</v>
      </c>
      <c r="E20" s="92">
        <v>78.064193548387109</v>
      </c>
      <c r="G20" s="609"/>
    </row>
    <row r="21" spans="1:11" x14ac:dyDescent="0.2">
      <c r="A21" s="3" t="s">
        <v>277</v>
      </c>
      <c r="B21" s="203">
        <v>157.53906451612903</v>
      </c>
      <c r="C21" s="92">
        <v>27.341490535857105</v>
      </c>
      <c r="D21" s="92">
        <v>49.020025593175149</v>
      </c>
      <c r="E21" s="92">
        <v>81.177548387096778</v>
      </c>
      <c r="G21" s="609"/>
    </row>
    <row r="22" spans="1:11" x14ac:dyDescent="0.2">
      <c r="A22" s="194" t="s">
        <v>278</v>
      </c>
      <c r="B22" s="203">
        <v>140.96225806451613</v>
      </c>
      <c r="C22" s="92">
        <v>24.464524126899494</v>
      </c>
      <c r="D22" s="92">
        <v>40.999895227939234</v>
      </c>
      <c r="E22" s="92">
        <v>75.49783870967741</v>
      </c>
      <c r="G22" s="609"/>
    </row>
    <row r="23" spans="1:11" x14ac:dyDescent="0.2">
      <c r="A23" s="194" t="s">
        <v>279</v>
      </c>
      <c r="B23" s="205">
        <v>144.90967741935484</v>
      </c>
      <c r="C23" s="206">
        <v>21.055252274607113</v>
      </c>
      <c r="D23" s="206">
        <v>44.086134822167068</v>
      </c>
      <c r="E23" s="206">
        <v>79.768290322580654</v>
      </c>
      <c r="G23" s="609"/>
    </row>
    <row r="24" spans="1:11" x14ac:dyDescent="0.2">
      <c r="A24" s="194" t="s">
        <v>280</v>
      </c>
      <c r="B24" s="205">
        <v>121</v>
      </c>
      <c r="C24" s="206">
        <v>18.457627118644066</v>
      </c>
      <c r="D24" s="206">
        <v>47.240372881355938</v>
      </c>
      <c r="E24" s="206">
        <v>55.302</v>
      </c>
      <c r="G24" s="609"/>
    </row>
    <row r="25" spans="1:11" x14ac:dyDescent="0.2">
      <c r="A25" s="194" t="s">
        <v>540</v>
      </c>
      <c r="B25" s="205">
        <v>168.51612903225808</v>
      </c>
      <c r="C25" s="206">
        <v>29.246600906424955</v>
      </c>
      <c r="D25" s="206">
        <v>52.425044254865369</v>
      </c>
      <c r="E25" s="206">
        <v>86.84448387096775</v>
      </c>
      <c r="G25" s="609"/>
    </row>
    <row r="26" spans="1:11" x14ac:dyDescent="0.2">
      <c r="A26" s="3" t="s">
        <v>281</v>
      </c>
      <c r="B26" s="205">
        <v>149.42342519922369</v>
      </c>
      <c r="C26" s="206">
        <v>27.940965687659716</v>
      </c>
      <c r="D26" s="206">
        <v>38.719972500607085</v>
      </c>
      <c r="E26" s="206">
        <v>82.762487010956889</v>
      </c>
      <c r="G26" s="609"/>
    </row>
    <row r="27" spans="1:11" x14ac:dyDescent="0.2">
      <c r="A27" s="194" t="s">
        <v>236</v>
      </c>
      <c r="B27" s="205">
        <v>153.51935483870969</v>
      </c>
      <c r="C27" s="206">
        <v>28.706871230002626</v>
      </c>
      <c r="D27" s="206">
        <v>44.854677157094166</v>
      </c>
      <c r="E27" s="206">
        <v>79.957806451612896</v>
      </c>
      <c r="G27" s="609"/>
    </row>
    <row r="28" spans="1:11" x14ac:dyDescent="0.2">
      <c r="A28" s="194" t="s">
        <v>542</v>
      </c>
      <c r="B28" s="203">
        <v>143.59936334933269</v>
      </c>
      <c r="C28" s="92">
        <v>24.922203556495756</v>
      </c>
      <c r="D28" s="92">
        <v>39.474921225537841</v>
      </c>
      <c r="E28" s="92">
        <v>79.202238567299091</v>
      </c>
      <c r="G28" s="609"/>
    </row>
    <row r="29" spans="1:11" x14ac:dyDescent="0.2">
      <c r="A29" s="3" t="s">
        <v>282</v>
      </c>
      <c r="B29" s="205">
        <v>148.765415211847</v>
      </c>
      <c r="C29" s="206">
        <v>23.752461252311708</v>
      </c>
      <c r="D29" s="206">
        <v>43.886752183219443</v>
      </c>
      <c r="E29" s="206">
        <v>81.126201776315852</v>
      </c>
      <c r="G29" s="609"/>
    </row>
    <row r="30" spans="1:11" x14ac:dyDescent="0.2">
      <c r="A30" s="3" t="s">
        <v>237</v>
      </c>
      <c r="B30" s="203">
        <v>152.84454284837724</v>
      </c>
      <c r="C30" s="92">
        <v>30.56890856967545</v>
      </c>
      <c r="D30" s="92">
        <v>36.411003155857408</v>
      </c>
      <c r="E30" s="92">
        <v>85.864631122844386</v>
      </c>
      <c r="G30" s="609"/>
    </row>
    <row r="31" spans="1:11" x14ac:dyDescent="0.2">
      <c r="A31" s="641" t="s">
        <v>283</v>
      </c>
      <c r="B31" s="642">
        <v>158.09541059974543</v>
      </c>
      <c r="C31" s="642">
        <v>28.193521184251626</v>
      </c>
      <c r="D31" s="642">
        <v>49.99461984340833</v>
      </c>
      <c r="E31" s="642">
        <v>79.907269572085482</v>
      </c>
      <c r="G31" s="609"/>
    </row>
    <row r="32" spans="1:11" x14ac:dyDescent="0.2">
      <c r="A32" s="640" t="s">
        <v>284</v>
      </c>
      <c r="B32" s="639">
        <v>160.21533435296467</v>
      </c>
      <c r="C32" s="639">
        <v>28.133442883084484</v>
      </c>
      <c r="D32" s="639">
        <v>52.835030306645834</v>
      </c>
      <c r="E32" s="639">
        <v>79.246861163234357</v>
      </c>
      <c r="G32" s="609"/>
      <c r="H32" s="610"/>
      <c r="I32" s="610"/>
      <c r="J32" s="610"/>
      <c r="K32" s="610"/>
    </row>
    <row r="33" spans="1:11" x14ac:dyDescent="0.2">
      <c r="A33" s="638" t="s">
        <v>285</v>
      </c>
      <c r="B33" s="643">
        <v>15.23584029167435</v>
      </c>
      <c r="C33" s="643">
        <v>2.9717125088109597</v>
      </c>
      <c r="D33" s="643">
        <v>14.792716245435507</v>
      </c>
      <c r="E33" s="643">
        <v>-2.5285884625721167</v>
      </c>
      <c r="G33" s="609"/>
      <c r="H33" s="610"/>
      <c r="I33" s="610"/>
      <c r="J33" s="610"/>
      <c r="K33" s="610"/>
    </row>
    <row r="34" spans="1:11" x14ac:dyDescent="0.2">
      <c r="A34" s="80"/>
      <c r="B34" s="3"/>
      <c r="C34" s="3"/>
      <c r="D34" s="3"/>
      <c r="E34" s="55" t="s">
        <v>565</v>
      </c>
    </row>
    <row r="35" spans="1:11" s="1" customFormat="1" x14ac:dyDescent="0.2">
      <c r="A35" s="812" t="s">
        <v>653</v>
      </c>
      <c r="B35" s="812"/>
      <c r="C35" s="812"/>
      <c r="D35" s="812"/>
      <c r="E35" s="812"/>
    </row>
    <row r="36" spans="1:11" s="1" customFormat="1" x14ac:dyDescent="0.2">
      <c r="A36" s="812"/>
      <c r="B36" s="812"/>
      <c r="C36" s="812"/>
      <c r="D36" s="812"/>
      <c r="E36" s="812"/>
    </row>
    <row r="37" spans="1:11" s="1" customFormat="1" x14ac:dyDescent="0.2">
      <c r="A37" s="812"/>
      <c r="B37" s="812"/>
      <c r="C37" s="812"/>
      <c r="D37" s="812"/>
      <c r="E37" s="812"/>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1" t="s">
        <v>35</v>
      </c>
      <c r="B1" s="771"/>
      <c r="C1" s="771"/>
    </row>
    <row r="2" spans="1:3" x14ac:dyDescent="0.2">
      <c r="A2" s="771"/>
      <c r="B2" s="771"/>
      <c r="C2" s="771"/>
    </row>
    <row r="3" spans="1:3" x14ac:dyDescent="0.2">
      <c r="A3" s="54"/>
      <c r="B3" s="3"/>
      <c r="C3" s="55" t="s">
        <v>256</v>
      </c>
    </row>
    <row r="4" spans="1:3" x14ac:dyDescent="0.2">
      <c r="A4" s="57"/>
      <c r="B4" s="201" t="s">
        <v>261</v>
      </c>
      <c r="C4" s="201" t="s">
        <v>264</v>
      </c>
    </row>
    <row r="5" spans="1:3" x14ac:dyDescent="0.2">
      <c r="A5" s="666" t="s">
        <v>265</v>
      </c>
      <c r="B5" s="667">
        <v>97.35670967741936</v>
      </c>
      <c r="C5" s="668">
        <v>69.163635691392074</v>
      </c>
    </row>
    <row r="6" spans="1:3" x14ac:dyDescent="0.2">
      <c r="A6" s="202" t="s">
        <v>266</v>
      </c>
      <c r="B6" s="461">
        <v>102.27000000000001</v>
      </c>
      <c r="C6" s="462">
        <v>67.743225806451605</v>
      </c>
    </row>
    <row r="7" spans="1:3" x14ac:dyDescent="0.2">
      <c r="A7" s="202" t="s">
        <v>267</v>
      </c>
      <c r="B7" s="461">
        <v>112.56190322580646</v>
      </c>
      <c r="C7" s="462">
        <v>71.023419354838694</v>
      </c>
    </row>
    <row r="8" spans="1:3" x14ac:dyDescent="0.2">
      <c r="A8" s="202" t="s">
        <v>233</v>
      </c>
      <c r="B8" s="461">
        <v>85.697741935483876</v>
      </c>
      <c r="C8" s="462">
        <v>69.098516129032248</v>
      </c>
    </row>
    <row r="9" spans="1:3" x14ac:dyDescent="0.2">
      <c r="A9" s="202" t="s">
        <v>268</v>
      </c>
      <c r="B9" s="461">
        <v>0</v>
      </c>
      <c r="C9" s="462">
        <v>0</v>
      </c>
    </row>
    <row r="10" spans="1:3" x14ac:dyDescent="0.2">
      <c r="A10" s="202" t="s">
        <v>269</v>
      </c>
      <c r="B10" s="461">
        <v>108.47854838709677</v>
      </c>
      <c r="C10" s="462">
        <v>82.688516129032266</v>
      </c>
    </row>
    <row r="11" spans="1:3" x14ac:dyDescent="0.2">
      <c r="A11" s="202" t="s">
        <v>270</v>
      </c>
      <c r="B11" s="461">
        <v>92.032258064516128</v>
      </c>
      <c r="C11" s="462">
        <v>68.011806451612898</v>
      </c>
    </row>
    <row r="12" spans="1:3" x14ac:dyDescent="0.2">
      <c r="A12" s="202" t="s">
        <v>271</v>
      </c>
      <c r="B12" s="461">
        <v>182.07099791461803</v>
      </c>
      <c r="C12" s="462">
        <v>105.47811254486733</v>
      </c>
    </row>
    <row r="13" spans="1:3" x14ac:dyDescent="0.2">
      <c r="A13" s="202" t="s">
        <v>272</v>
      </c>
      <c r="B13" s="461">
        <v>0</v>
      </c>
      <c r="C13" s="462">
        <v>0</v>
      </c>
    </row>
    <row r="14" spans="1:3" x14ac:dyDescent="0.2">
      <c r="A14" s="202" t="s">
        <v>273</v>
      </c>
      <c r="B14" s="461">
        <v>118.35796774193548</v>
      </c>
      <c r="C14" s="462">
        <v>70.096870967741921</v>
      </c>
    </row>
    <row r="15" spans="1:3" x14ac:dyDescent="0.2">
      <c r="A15" s="202" t="s">
        <v>205</v>
      </c>
      <c r="B15" s="461">
        <v>111.4</v>
      </c>
      <c r="C15" s="462">
        <v>87.033516129032265</v>
      </c>
    </row>
    <row r="16" spans="1:3" x14ac:dyDescent="0.2">
      <c r="A16" s="202" t="s">
        <v>274</v>
      </c>
      <c r="B16" s="461">
        <v>139.17419354838711</v>
      </c>
      <c r="C16" s="462">
        <v>84.657032258064504</v>
      </c>
    </row>
    <row r="17" spans="1:3" x14ac:dyDescent="0.2">
      <c r="A17" s="202" t="s">
        <v>234</v>
      </c>
      <c r="B17" s="461">
        <v>115.89596774193549</v>
      </c>
      <c r="C17" s="462">
        <v>80.959709677419355</v>
      </c>
    </row>
    <row r="18" spans="1:3" x14ac:dyDescent="0.2">
      <c r="A18" s="202" t="s">
        <v>235</v>
      </c>
      <c r="B18" s="461">
        <v>0</v>
      </c>
      <c r="C18" s="462">
        <v>0</v>
      </c>
    </row>
    <row r="19" spans="1:3" x14ac:dyDescent="0.2">
      <c r="A19" s="202" t="s">
        <v>275</v>
      </c>
      <c r="B19" s="461">
        <v>155.42263950302413</v>
      </c>
      <c r="C19" s="462">
        <v>85.335472490769561</v>
      </c>
    </row>
    <row r="20" spans="1:3" x14ac:dyDescent="0.2">
      <c r="A20" s="202" t="s">
        <v>276</v>
      </c>
      <c r="B20" s="461">
        <v>101.08806451612902</v>
      </c>
      <c r="C20" s="462">
        <v>67.675096774193548</v>
      </c>
    </row>
    <row r="21" spans="1:3" x14ac:dyDescent="0.2">
      <c r="A21" s="202" t="s">
        <v>206</v>
      </c>
      <c r="B21" s="461">
        <v>144.30664516129031</v>
      </c>
      <c r="C21" s="462">
        <v>77.962935483870979</v>
      </c>
    </row>
    <row r="22" spans="1:3" x14ac:dyDescent="0.2">
      <c r="A22" s="202" t="s">
        <v>277</v>
      </c>
      <c r="B22" s="461">
        <v>110.09480645161291</v>
      </c>
      <c r="C22" s="462">
        <v>77.676548387096787</v>
      </c>
    </row>
    <row r="23" spans="1:3" x14ac:dyDescent="0.2">
      <c r="A23" s="202" t="s">
        <v>278</v>
      </c>
      <c r="B23" s="461">
        <v>88.354645161290335</v>
      </c>
      <c r="C23" s="462">
        <v>70.906064516129021</v>
      </c>
    </row>
    <row r="24" spans="1:3" x14ac:dyDescent="0.2">
      <c r="A24" s="202" t="s">
        <v>279</v>
      </c>
      <c r="B24" s="461">
        <v>91.306451612903231</v>
      </c>
      <c r="C24" s="462">
        <v>69.720387096774203</v>
      </c>
    </row>
    <row r="25" spans="1:3" x14ac:dyDescent="0.2">
      <c r="A25" s="202" t="s">
        <v>280</v>
      </c>
      <c r="B25" s="461">
        <v>100</v>
      </c>
      <c r="C25" s="462">
        <v>61.536999999999999</v>
      </c>
    </row>
    <row r="26" spans="1:3" x14ac:dyDescent="0.2">
      <c r="A26" s="202" t="s">
        <v>540</v>
      </c>
      <c r="B26" s="461">
        <v>0</v>
      </c>
      <c r="C26" s="462">
        <v>0</v>
      </c>
    </row>
    <row r="27" spans="1:3" x14ac:dyDescent="0.2">
      <c r="A27" s="202" t="s">
        <v>281</v>
      </c>
      <c r="B27" s="461">
        <v>113.8191993545001</v>
      </c>
      <c r="C27" s="462">
        <v>87.131413160899143</v>
      </c>
    </row>
    <row r="28" spans="1:3" x14ac:dyDescent="0.2">
      <c r="A28" s="202" t="s">
        <v>236</v>
      </c>
      <c r="B28" s="461">
        <v>155.52903225806452</v>
      </c>
      <c r="C28" s="462">
        <v>78.945806451612924</v>
      </c>
    </row>
    <row r="29" spans="1:3" x14ac:dyDescent="0.2">
      <c r="A29" s="202" t="s">
        <v>542</v>
      </c>
      <c r="B29" s="461">
        <v>91.834386356727592</v>
      </c>
      <c r="C29" s="462">
        <v>66.88121087211303</v>
      </c>
    </row>
    <row r="30" spans="1:3" x14ac:dyDescent="0.2">
      <c r="A30" s="202" t="s">
        <v>282</v>
      </c>
      <c r="B30" s="461">
        <v>93.190366898695856</v>
      </c>
      <c r="C30" s="462">
        <v>76.256605159256992</v>
      </c>
    </row>
    <row r="31" spans="1:3" x14ac:dyDescent="0.2">
      <c r="A31" s="202" t="s">
        <v>237</v>
      </c>
      <c r="B31" s="461">
        <v>122.9805451671255</v>
      </c>
      <c r="C31" s="462">
        <v>61.97346093652957</v>
      </c>
    </row>
    <row r="32" spans="1:3" x14ac:dyDescent="0.2">
      <c r="A32" s="641" t="s">
        <v>283</v>
      </c>
      <c r="B32" s="645">
        <v>107.38103269470398</v>
      </c>
      <c r="C32" s="645">
        <v>72.333705141175884</v>
      </c>
    </row>
    <row r="33" spans="1:5" x14ac:dyDescent="0.2">
      <c r="A33" s="640" t="s">
        <v>284</v>
      </c>
      <c r="B33" s="644">
        <v>105.95266921166451</v>
      </c>
      <c r="C33" s="644">
        <v>71.635993088156766</v>
      </c>
    </row>
    <row r="34" spans="1:5" x14ac:dyDescent="0.2">
      <c r="A34" s="638" t="s">
        <v>285</v>
      </c>
      <c r="B34" s="654">
        <v>8.5959595342451536</v>
      </c>
      <c r="C34" s="654">
        <v>2.4723573967646928</v>
      </c>
    </row>
    <row r="35" spans="1:5" x14ac:dyDescent="0.2">
      <c r="A35" s="80"/>
      <c r="B35" s="3"/>
      <c r="C35" s="55" t="s">
        <v>510</v>
      </c>
    </row>
    <row r="36" spans="1:5" x14ac:dyDescent="0.2">
      <c r="A36" s="80" t="s">
        <v>480</v>
      </c>
      <c r="B36" s="80"/>
      <c r="C36" s="80"/>
    </row>
    <row r="37" spans="1:5" s="1" customFormat="1" x14ac:dyDescent="0.2">
      <c r="A37" s="812"/>
      <c r="B37" s="812"/>
      <c r="C37" s="812"/>
      <c r="D37" s="812"/>
      <c r="E37" s="812"/>
    </row>
    <row r="38" spans="1:5" s="1" customFormat="1" x14ac:dyDescent="0.2">
      <c r="A38" s="812"/>
      <c r="B38" s="812"/>
      <c r="C38" s="812"/>
      <c r="D38" s="812"/>
      <c r="E38" s="812"/>
    </row>
    <row r="39" spans="1:5" s="1" customFormat="1" x14ac:dyDescent="0.2">
      <c r="A39" s="812"/>
      <c r="B39" s="812"/>
      <c r="C39" s="812"/>
      <c r="D39" s="812"/>
      <c r="E39" s="812"/>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2023</v>
      </c>
      <c r="C3" s="145" t="s">
        <v>505</v>
      </c>
      <c r="D3" s="145" t="s">
        <v>505</v>
      </c>
      <c r="E3" s="145" t="s">
        <v>505</v>
      </c>
      <c r="F3" s="145">
        <v>2024</v>
      </c>
      <c r="G3" s="145" t="s">
        <v>505</v>
      </c>
      <c r="H3" s="145" t="s">
        <v>505</v>
      </c>
      <c r="I3" s="145" t="s">
        <v>505</v>
      </c>
      <c r="J3" s="145" t="s">
        <v>505</v>
      </c>
      <c r="K3" s="145" t="s">
        <v>505</v>
      </c>
      <c r="L3" s="145" t="s">
        <v>505</v>
      </c>
      <c r="M3" s="145" t="s">
        <v>505</v>
      </c>
    </row>
    <row r="4" spans="1:13" x14ac:dyDescent="0.2">
      <c r="A4" s="439"/>
      <c r="B4" s="536">
        <v>45170</v>
      </c>
      <c r="C4" s="536">
        <v>45200</v>
      </c>
      <c r="D4" s="536">
        <v>45231</v>
      </c>
      <c r="E4" s="536">
        <v>45261</v>
      </c>
      <c r="F4" s="536">
        <v>45292</v>
      </c>
      <c r="G4" s="536">
        <v>45323</v>
      </c>
      <c r="H4" s="536">
        <v>45352</v>
      </c>
      <c r="I4" s="536">
        <v>45383</v>
      </c>
      <c r="J4" s="536">
        <v>45413</v>
      </c>
      <c r="K4" s="536">
        <v>45444</v>
      </c>
      <c r="L4" s="536">
        <v>45474</v>
      </c>
      <c r="M4" s="536">
        <v>45505</v>
      </c>
    </row>
    <row r="5" spans="1:13" x14ac:dyDescent="0.2">
      <c r="A5" s="537" t="s">
        <v>287</v>
      </c>
      <c r="B5" s="538">
        <v>93.750476190476206</v>
      </c>
      <c r="C5" s="538">
        <v>90.75500000000001</v>
      </c>
      <c r="D5" s="538">
        <v>82.941363636363619</v>
      </c>
      <c r="E5" s="538">
        <v>77.688947368421054</v>
      </c>
      <c r="F5" s="538">
        <v>80.12409090909091</v>
      </c>
      <c r="G5" s="538">
        <v>83.478095238095221</v>
      </c>
      <c r="H5" s="538">
        <v>85.408500000000004</v>
      </c>
      <c r="I5" s="538">
        <v>89.938095238095229</v>
      </c>
      <c r="J5" s="538">
        <v>81.746190476190492</v>
      </c>
      <c r="K5" s="538">
        <v>82.246000000000009</v>
      </c>
      <c r="L5" s="538">
        <v>85.153043478260869</v>
      </c>
      <c r="M5" s="538">
        <v>80.355238095238079</v>
      </c>
    </row>
    <row r="6" spans="1:13" x14ac:dyDescent="0.2">
      <c r="A6" s="539" t="s">
        <v>288</v>
      </c>
      <c r="B6" s="538">
        <v>89.424750000000017</v>
      </c>
      <c r="C6" s="538">
        <v>85.639523809523794</v>
      </c>
      <c r="D6" s="538">
        <v>77.684999999999988</v>
      </c>
      <c r="E6" s="538">
        <v>71.900000000000006</v>
      </c>
      <c r="F6" s="538">
        <v>74.152380952380966</v>
      </c>
      <c r="G6" s="538">
        <v>77.248999999999995</v>
      </c>
      <c r="H6" s="538">
        <v>81.278000000000006</v>
      </c>
      <c r="I6" s="538">
        <v>85.347272727272724</v>
      </c>
      <c r="J6" s="538">
        <v>80.024545454545489</v>
      </c>
      <c r="K6" s="538">
        <v>79.767368421052609</v>
      </c>
      <c r="L6" s="538">
        <v>81.800454545454542</v>
      </c>
      <c r="M6" s="538">
        <v>76.683181818181822</v>
      </c>
    </row>
    <row r="7" spans="1:13" x14ac:dyDescent="0.2">
      <c r="A7" s="540" t="s">
        <v>289</v>
      </c>
      <c r="B7" s="541">
        <v>1.0683809523809522</v>
      </c>
      <c r="C7" s="541">
        <v>1.0562545454545453</v>
      </c>
      <c r="D7" s="541">
        <v>1.0808227272727271</v>
      </c>
      <c r="E7" s="541">
        <v>1.0903052631578947</v>
      </c>
      <c r="F7" s="541">
        <v>1.0905136363636365</v>
      </c>
      <c r="G7" s="541">
        <v>1.0794714285714286</v>
      </c>
      <c r="H7" s="541">
        <v>1.0872199999999999</v>
      </c>
      <c r="I7" s="541">
        <v>1.0727761904761905</v>
      </c>
      <c r="J7" s="541">
        <v>1.0812227272727271</v>
      </c>
      <c r="K7" s="541">
        <v>1.0759000000000001</v>
      </c>
      <c r="L7" s="541">
        <v>1.0844086956521737</v>
      </c>
      <c r="M7" s="541">
        <v>1.1012181818181814</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2023</v>
      </c>
      <c r="C3" s="145" t="s">
        <v>505</v>
      </c>
      <c r="D3" s="145" t="s">
        <v>505</v>
      </c>
      <c r="E3" s="145" t="s">
        <v>505</v>
      </c>
      <c r="F3" s="145">
        <v>2024</v>
      </c>
      <c r="G3" s="145" t="s">
        <v>505</v>
      </c>
      <c r="H3" s="145" t="s">
        <v>505</v>
      </c>
      <c r="I3" s="145" t="s">
        <v>505</v>
      </c>
      <c r="J3" s="145" t="s">
        <v>505</v>
      </c>
      <c r="K3" s="145" t="s">
        <v>505</v>
      </c>
      <c r="L3" s="145" t="s">
        <v>505</v>
      </c>
      <c r="M3" s="145" t="s">
        <v>505</v>
      </c>
    </row>
    <row r="4" spans="1:13" x14ac:dyDescent="0.2">
      <c r="A4" s="439"/>
      <c r="B4" s="536">
        <v>45170</v>
      </c>
      <c r="C4" s="536">
        <v>45200</v>
      </c>
      <c r="D4" s="536">
        <v>45231</v>
      </c>
      <c r="E4" s="536">
        <v>45261</v>
      </c>
      <c r="F4" s="536">
        <v>45292</v>
      </c>
      <c r="G4" s="536">
        <v>45323</v>
      </c>
      <c r="H4" s="536">
        <v>45352</v>
      </c>
      <c r="I4" s="536">
        <v>45383</v>
      </c>
      <c r="J4" s="536">
        <v>45413</v>
      </c>
      <c r="K4" s="536">
        <v>45444</v>
      </c>
      <c r="L4" s="536">
        <v>45474</v>
      </c>
      <c r="M4" s="536">
        <v>45505</v>
      </c>
    </row>
    <row r="5" spans="1:13" x14ac:dyDescent="0.2">
      <c r="A5" s="484" t="s">
        <v>291</v>
      </c>
      <c r="B5" s="395"/>
      <c r="C5" s="395"/>
      <c r="D5" s="395"/>
      <c r="E5" s="395"/>
      <c r="F5" s="395"/>
      <c r="G5" s="395"/>
      <c r="H5" s="395"/>
      <c r="I5" s="395"/>
      <c r="J5" s="395"/>
      <c r="K5" s="395"/>
      <c r="L5" s="395"/>
      <c r="M5" s="395"/>
    </row>
    <row r="6" spans="1:13" x14ac:dyDescent="0.2">
      <c r="A6" s="544" t="s">
        <v>292</v>
      </c>
      <c r="B6" s="394">
        <v>97.76857142857142</v>
      </c>
      <c r="C6" s="394">
        <v>94.848181818181814</v>
      </c>
      <c r="D6" s="394">
        <v>89.39318181818183</v>
      </c>
      <c r="E6" s="394">
        <v>82.944761904761918</v>
      </c>
      <c r="F6" s="394">
        <v>81.853478260869565</v>
      </c>
      <c r="G6" s="394">
        <v>82.4647619047619</v>
      </c>
      <c r="H6" s="394">
        <v>85.329047619047628</v>
      </c>
      <c r="I6" s="394">
        <v>89.192727272727282</v>
      </c>
      <c r="J6" s="394">
        <v>83.605652173913043</v>
      </c>
      <c r="K6" s="394">
        <v>84.632500000000022</v>
      </c>
      <c r="L6" s="394">
        <v>87.233913043478282</v>
      </c>
      <c r="M6" s="394">
        <v>82.981818181818184</v>
      </c>
    </row>
    <row r="7" spans="1:13" x14ac:dyDescent="0.2">
      <c r="A7" s="544" t="s">
        <v>293</v>
      </c>
      <c r="B7" s="394">
        <v>93.403809523809514</v>
      </c>
      <c r="C7" s="394">
        <v>88.972727272727255</v>
      </c>
      <c r="D7" s="394">
        <v>82.817272727272723</v>
      </c>
      <c r="E7" s="394">
        <v>77.540499999999994</v>
      </c>
      <c r="F7" s="394">
        <v>79.738181818181815</v>
      </c>
      <c r="G7" s="394">
        <v>82.785499999999999</v>
      </c>
      <c r="H7" s="394">
        <v>86.469500000000011</v>
      </c>
      <c r="I7" s="394">
        <v>90.96238095238094</v>
      </c>
      <c r="J7" s="394">
        <v>84.523333333333341</v>
      </c>
      <c r="K7" s="394">
        <v>84.105263157894726</v>
      </c>
      <c r="L7" s="394">
        <v>85.281304347826079</v>
      </c>
      <c r="M7" s="394">
        <v>80.162380952380943</v>
      </c>
    </row>
    <row r="8" spans="1:13" x14ac:dyDescent="0.2">
      <c r="A8" s="544" t="s">
        <v>546</v>
      </c>
      <c r="B8" s="394">
        <v>96.116190476190482</v>
      </c>
      <c r="C8" s="394">
        <v>93.150454545454522</v>
      </c>
      <c r="D8" s="394">
        <v>87.597727272727255</v>
      </c>
      <c r="E8" s="394">
        <v>81.192380952380944</v>
      </c>
      <c r="F8" s="394">
        <v>80.103478260869565</v>
      </c>
      <c r="G8" s="394">
        <v>80.855238095238093</v>
      </c>
      <c r="H8" s="394">
        <v>83.676666666666648</v>
      </c>
      <c r="I8" s="394">
        <v>87.63818181818182</v>
      </c>
      <c r="J8" s="394">
        <v>82.146956521739142</v>
      </c>
      <c r="K8" s="394">
        <v>83.182500000000005</v>
      </c>
      <c r="L8" s="394">
        <v>85.783913043478265</v>
      </c>
      <c r="M8" s="394">
        <v>81.484090909090909</v>
      </c>
    </row>
    <row r="9" spans="1:13" x14ac:dyDescent="0.2">
      <c r="A9" s="544" t="s">
        <v>547</v>
      </c>
      <c r="B9" s="394">
        <v>93.90190476190476</v>
      </c>
      <c r="C9" s="394">
        <v>90.900454545454522</v>
      </c>
      <c r="D9" s="394">
        <v>85.347727272727255</v>
      </c>
      <c r="E9" s="394">
        <v>78.942380952380944</v>
      </c>
      <c r="F9" s="394">
        <v>77.853478260869565</v>
      </c>
      <c r="G9" s="394">
        <v>79.057619047619056</v>
      </c>
      <c r="H9" s="394">
        <v>81.926666666666648</v>
      </c>
      <c r="I9" s="394">
        <v>85.88818181818182</v>
      </c>
      <c r="J9" s="394">
        <v>80.396956521739142</v>
      </c>
      <c r="K9" s="394">
        <v>81.337500000000006</v>
      </c>
      <c r="L9" s="394">
        <v>83.933913043478256</v>
      </c>
      <c r="M9" s="394">
        <v>79.681818181818159</v>
      </c>
    </row>
    <row r="10" spans="1:13" x14ac:dyDescent="0.2">
      <c r="A10" s="545" t="s">
        <v>295</v>
      </c>
      <c r="B10" s="446">
        <v>94.744285714285724</v>
      </c>
      <c r="C10" s="446">
        <v>91.371818181818185</v>
      </c>
      <c r="D10" s="446">
        <v>83.995909090909109</v>
      </c>
      <c r="E10" s="446">
        <v>78.71684210526314</v>
      </c>
      <c r="F10" s="446">
        <v>80.971363636363634</v>
      </c>
      <c r="G10" s="446">
        <v>84.329047619047628</v>
      </c>
      <c r="H10" s="446">
        <v>86.256999999999977</v>
      </c>
      <c r="I10" s="446">
        <v>90.78619047619047</v>
      </c>
      <c r="J10" s="446">
        <v>82.597619047619048</v>
      </c>
      <c r="K10" s="446">
        <v>83.095499999999987</v>
      </c>
      <c r="L10" s="446">
        <v>86.003478260869542</v>
      </c>
      <c r="M10" s="446">
        <v>81.203333333333319</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94.444285714285726</v>
      </c>
      <c r="C12" s="394">
        <v>91.071818181818173</v>
      </c>
      <c r="D12" s="394">
        <v>83.695909090909097</v>
      </c>
      <c r="E12" s="394">
        <v>78.416842105263143</v>
      </c>
      <c r="F12" s="394">
        <v>80.671363636363637</v>
      </c>
      <c r="G12" s="394">
        <v>84.029047619047603</v>
      </c>
      <c r="H12" s="394">
        <v>85.957000000000022</v>
      </c>
      <c r="I12" s="394">
        <v>90.486190476190473</v>
      </c>
      <c r="J12" s="394">
        <v>82.297619047619051</v>
      </c>
      <c r="K12" s="394">
        <v>82.795499999999976</v>
      </c>
      <c r="L12" s="394">
        <v>85.703478260869574</v>
      </c>
      <c r="M12" s="394">
        <v>80.903333333333322</v>
      </c>
    </row>
    <row r="13" spans="1:13" x14ac:dyDescent="0.2">
      <c r="A13" s="544" t="s">
        <v>297</v>
      </c>
      <c r="B13" s="394">
        <v>94.107142857142861</v>
      </c>
      <c r="C13" s="394">
        <v>91.62318181818182</v>
      </c>
      <c r="D13" s="394">
        <v>83.442272727272723</v>
      </c>
      <c r="E13" s="394">
        <v>77.907619047619036</v>
      </c>
      <c r="F13" s="394">
        <v>79.470434782608677</v>
      </c>
      <c r="G13" s="394">
        <v>83.466190476190448</v>
      </c>
      <c r="H13" s="394">
        <v>85.351904761904763</v>
      </c>
      <c r="I13" s="394">
        <v>89.360000000000014</v>
      </c>
      <c r="J13" s="394">
        <v>81.153913043478255</v>
      </c>
      <c r="K13" s="394">
        <v>80.995999999999995</v>
      </c>
      <c r="L13" s="394">
        <v>84.13130434782606</v>
      </c>
      <c r="M13" s="394">
        <v>79.818181818181799</v>
      </c>
    </row>
    <row r="14" spans="1:13" x14ac:dyDescent="0.2">
      <c r="A14" s="544" t="s">
        <v>298</v>
      </c>
      <c r="B14" s="394">
        <v>98.15857142857142</v>
      </c>
      <c r="C14" s="394">
        <v>94.949090909090913</v>
      </c>
      <c r="D14" s="394">
        <v>85.759545454545432</v>
      </c>
      <c r="E14" s="394">
        <v>79.119473684210547</v>
      </c>
      <c r="F14" s="394">
        <v>82.178181818181798</v>
      </c>
      <c r="G14" s="394">
        <v>86.079047619047628</v>
      </c>
      <c r="H14" s="394">
        <v>88.801999999999992</v>
      </c>
      <c r="I14" s="394">
        <v>93.117142857142866</v>
      </c>
      <c r="J14" s="394">
        <v>84.007142857142853</v>
      </c>
      <c r="K14" s="394">
        <v>83.635499999999993</v>
      </c>
      <c r="L14" s="394">
        <v>87.27739130434783</v>
      </c>
      <c r="M14" s="394">
        <v>82.881904761904764</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78.179999999999993</v>
      </c>
      <c r="C16" s="394">
        <v>76.521818181818176</v>
      </c>
      <c r="D16" s="394">
        <v>67.327727272727273</v>
      </c>
      <c r="E16" s="394">
        <v>59.86684210526316</v>
      </c>
      <c r="F16" s="394">
        <v>64.446363636363657</v>
      </c>
      <c r="G16" s="394">
        <v>73.21380952380953</v>
      </c>
      <c r="H16" s="394">
        <v>76.591500000000011</v>
      </c>
      <c r="I16" s="394">
        <v>81.245238095238093</v>
      </c>
      <c r="J16" s="394">
        <v>73.217142857142861</v>
      </c>
      <c r="K16" s="394">
        <v>74.822499999999977</v>
      </c>
      <c r="L16" s="394">
        <v>78.833913043478262</v>
      </c>
      <c r="M16" s="394">
        <v>74.233333333333348</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89.424750000000017</v>
      </c>
      <c r="C18" s="394">
        <v>85.639523809523794</v>
      </c>
      <c r="D18" s="394">
        <v>77.684999999999988</v>
      </c>
      <c r="E18" s="394">
        <v>71.900000000000006</v>
      </c>
      <c r="F18" s="394">
        <v>74.152380952380966</v>
      </c>
      <c r="G18" s="394">
        <v>77.248999999999995</v>
      </c>
      <c r="H18" s="394">
        <v>81.278000000000006</v>
      </c>
      <c r="I18" s="394">
        <v>85.347272727272724</v>
      </c>
      <c r="J18" s="394">
        <v>80.024545454545489</v>
      </c>
      <c r="K18" s="394">
        <v>79.767368421052609</v>
      </c>
      <c r="L18" s="394">
        <v>81.800454545454542</v>
      </c>
      <c r="M18" s="394">
        <v>76.683181818181822</v>
      </c>
    </row>
    <row r="19" spans="1:13" x14ac:dyDescent="0.2">
      <c r="A19" s="545" t="s">
        <v>302</v>
      </c>
      <c r="B19" s="446">
        <v>84.479523809523812</v>
      </c>
      <c r="C19" s="446">
        <v>80.922727272727286</v>
      </c>
      <c r="D19" s="446">
        <v>74.25500000000001</v>
      </c>
      <c r="E19" s="446">
        <v>69.134285714285724</v>
      </c>
      <c r="F19" s="446">
        <v>68.72347826086957</v>
      </c>
      <c r="G19" s="446">
        <v>70.791428571428582</v>
      </c>
      <c r="H19" s="446">
        <v>74.138095238095218</v>
      </c>
      <c r="I19" s="446">
        <v>78.702727272727259</v>
      </c>
      <c r="J19" s="446">
        <v>73.554782608695646</v>
      </c>
      <c r="K19" s="446">
        <v>74.212000000000003</v>
      </c>
      <c r="L19" s="446">
        <v>74.760000000000005</v>
      </c>
      <c r="M19" s="446">
        <v>70.445909090909083</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96.244285714285724</v>
      </c>
      <c r="C21" s="394">
        <v>92.871818181818185</v>
      </c>
      <c r="D21" s="394">
        <v>86.011818181818185</v>
      </c>
      <c r="E21" s="394">
        <v>80.043157894736851</v>
      </c>
      <c r="F21" s="394">
        <v>82.748636363636379</v>
      </c>
      <c r="G21" s="394">
        <v>86.61238095238096</v>
      </c>
      <c r="H21" s="394">
        <v>88.098499999999987</v>
      </c>
      <c r="I21" s="394">
        <v>91.625238095238089</v>
      </c>
      <c r="J21" s="394">
        <v>83.364285714285714</v>
      </c>
      <c r="K21" s="394">
        <v>83.505499999999984</v>
      </c>
      <c r="L21" s="394">
        <v>87.940434782608691</v>
      </c>
      <c r="M21" s="394">
        <v>83.339047619047619</v>
      </c>
    </row>
    <row r="22" spans="1:13" x14ac:dyDescent="0.2">
      <c r="A22" s="544" t="s">
        <v>305</v>
      </c>
      <c r="B22" s="397">
        <v>94.761428571428581</v>
      </c>
      <c r="C22" s="397">
        <v>92.398181818181783</v>
      </c>
      <c r="D22" s="397">
        <v>85.12318181818182</v>
      </c>
      <c r="E22" s="397">
        <v>78.660526315789468</v>
      </c>
      <c r="F22" s="397">
        <v>81.166818181818172</v>
      </c>
      <c r="G22" s="397">
        <v>85.502380952380946</v>
      </c>
      <c r="H22" s="397">
        <v>86.37299999999999</v>
      </c>
      <c r="I22" s="397">
        <v>90.544285714285721</v>
      </c>
      <c r="J22" s="397">
        <v>81.105238095238093</v>
      </c>
      <c r="K22" s="397">
        <v>82.039999999999992</v>
      </c>
      <c r="L22" s="397">
        <v>86.25826086956522</v>
      </c>
      <c r="M22" s="397">
        <v>82.01761904761905</v>
      </c>
    </row>
    <row r="23" spans="1:13" x14ac:dyDescent="0.2">
      <c r="A23" s="545" t="s">
        <v>306</v>
      </c>
      <c r="B23" s="446">
        <v>94.79095238095239</v>
      </c>
      <c r="C23" s="446">
        <v>92.962727272727278</v>
      </c>
      <c r="D23" s="446">
        <v>85.745909090909109</v>
      </c>
      <c r="E23" s="446">
        <v>80.466842105263154</v>
      </c>
      <c r="F23" s="446">
        <v>82.721363636363634</v>
      </c>
      <c r="G23" s="446">
        <v>85.921904761904756</v>
      </c>
      <c r="H23" s="446">
        <v>86.356999999999985</v>
      </c>
      <c r="I23" s="446">
        <v>90.782857142857139</v>
      </c>
      <c r="J23" s="446">
        <v>82.89761904761906</v>
      </c>
      <c r="K23" s="446">
        <v>83.482999999999976</v>
      </c>
      <c r="L23" s="446">
        <v>86.631739130434795</v>
      </c>
      <c r="M23" s="446">
        <v>81.950952380952359</v>
      </c>
    </row>
    <row r="24" spans="1:13" s="612" customFormat="1" x14ac:dyDescent="0.2">
      <c r="A24" s="546" t="s">
        <v>307</v>
      </c>
      <c r="B24" s="547">
        <v>94.548571428571421</v>
      </c>
      <c r="C24" s="547">
        <v>91.770909090909072</v>
      </c>
      <c r="D24" s="547">
        <v>84.922727272727286</v>
      </c>
      <c r="E24" s="547">
        <v>79.281428571428549</v>
      </c>
      <c r="F24" s="547">
        <v>79.973043478260863</v>
      </c>
      <c r="G24" s="547">
        <v>81.22904761904762</v>
      </c>
      <c r="H24" s="547">
        <v>84.211428571428584</v>
      </c>
      <c r="I24" s="547">
        <v>89.119090909090914</v>
      </c>
      <c r="J24" s="547">
        <v>83.595217391304345</v>
      </c>
      <c r="K24" s="547">
        <v>83.253</v>
      </c>
      <c r="L24" s="547">
        <v>84.426086956521758</v>
      </c>
      <c r="M24" s="547">
        <v>78.3690909090909</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8"/>
    </row>
    <row r="2" spans="1:14" ht="14.1" customHeight="1" x14ac:dyDescent="0.2">
      <c r="A2" s="158"/>
      <c r="B2" s="158"/>
      <c r="N2" s="161" t="s">
        <v>308</v>
      </c>
    </row>
    <row r="3" spans="1:14" ht="14.1" customHeight="1" x14ac:dyDescent="0.2">
      <c r="A3" s="551"/>
      <c r="B3" s="551"/>
      <c r="C3" s="145">
        <v>2023</v>
      </c>
      <c r="D3" s="145" t="s">
        <v>505</v>
      </c>
      <c r="E3" s="145" t="s">
        <v>505</v>
      </c>
      <c r="F3" s="145" t="s">
        <v>505</v>
      </c>
      <c r="G3" s="145">
        <v>2024</v>
      </c>
      <c r="H3" s="145" t="s">
        <v>505</v>
      </c>
      <c r="I3" s="145" t="s">
        <v>505</v>
      </c>
      <c r="J3" s="145" t="s">
        <v>505</v>
      </c>
      <c r="K3" s="145" t="s">
        <v>505</v>
      </c>
      <c r="L3" s="145" t="s">
        <v>505</v>
      </c>
      <c r="M3" s="145" t="s">
        <v>505</v>
      </c>
      <c r="N3" s="145" t="s">
        <v>505</v>
      </c>
    </row>
    <row r="4" spans="1:14" ht="14.1" customHeight="1" x14ac:dyDescent="0.2">
      <c r="C4" s="536">
        <v>45170</v>
      </c>
      <c r="D4" s="536">
        <v>45200</v>
      </c>
      <c r="E4" s="536">
        <v>45231</v>
      </c>
      <c r="F4" s="536">
        <v>45261</v>
      </c>
      <c r="G4" s="536">
        <v>45292</v>
      </c>
      <c r="H4" s="536">
        <v>45323</v>
      </c>
      <c r="I4" s="536">
        <v>45352</v>
      </c>
      <c r="J4" s="536">
        <v>45383</v>
      </c>
      <c r="K4" s="536">
        <v>45413</v>
      </c>
      <c r="L4" s="536">
        <v>45444</v>
      </c>
      <c r="M4" s="536">
        <v>45474</v>
      </c>
      <c r="N4" s="536">
        <v>45505</v>
      </c>
    </row>
    <row r="5" spans="1:14" ht="14.1" customHeight="1" x14ac:dyDescent="0.2">
      <c r="A5" s="815" t="s">
        <v>481</v>
      </c>
      <c r="B5" s="552" t="s">
        <v>309</v>
      </c>
      <c r="C5" s="548">
        <v>932.91666666666663</v>
      </c>
      <c r="D5" s="548">
        <v>800.9204545454545</v>
      </c>
      <c r="E5" s="548">
        <v>781.04590909090916</v>
      </c>
      <c r="F5" s="548">
        <v>745.58333333333337</v>
      </c>
      <c r="G5" s="548">
        <v>768.41869565217382</v>
      </c>
      <c r="H5" s="548">
        <v>832.95238095238096</v>
      </c>
      <c r="I5" s="548">
        <v>884.33952380952383</v>
      </c>
      <c r="J5" s="548">
        <v>930.96045454545458</v>
      </c>
      <c r="K5" s="548">
        <v>854.50565217391295</v>
      </c>
      <c r="L5" s="548">
        <v>814.125</v>
      </c>
      <c r="M5" s="548">
        <v>829.195652173913</v>
      </c>
      <c r="N5" s="548">
        <v>772.60227272727275</v>
      </c>
    </row>
    <row r="6" spans="1:14" ht="14.1" customHeight="1" x14ac:dyDescent="0.2">
      <c r="A6" s="816"/>
      <c r="B6" s="553" t="s">
        <v>310</v>
      </c>
      <c r="C6" s="549">
        <v>967.79761904761904</v>
      </c>
      <c r="D6" s="549">
        <v>839.05681818181813</v>
      </c>
      <c r="E6" s="549">
        <v>810.43181818181813</v>
      </c>
      <c r="F6" s="549">
        <v>758.86842105263156</v>
      </c>
      <c r="G6" s="549">
        <v>790.72727272727275</v>
      </c>
      <c r="H6" s="549">
        <v>825.42857142857144</v>
      </c>
      <c r="I6" s="549">
        <v>864.75</v>
      </c>
      <c r="J6" s="549">
        <v>940.51190476190482</v>
      </c>
      <c r="K6" s="549">
        <v>851.20238095238096</v>
      </c>
      <c r="L6" s="549">
        <v>811.0625</v>
      </c>
      <c r="M6" s="549">
        <v>822.79347826086962</v>
      </c>
      <c r="N6" s="549">
        <v>772.20238095238096</v>
      </c>
    </row>
    <row r="7" spans="1:14" ht="14.1" customHeight="1" x14ac:dyDescent="0.2">
      <c r="A7" s="815" t="s">
        <v>513</v>
      </c>
      <c r="B7" s="552" t="s">
        <v>309</v>
      </c>
      <c r="C7" s="550">
        <v>1000.1428571428571</v>
      </c>
      <c r="D7" s="550">
        <v>938.5454545454545</v>
      </c>
      <c r="E7" s="550">
        <v>872.75</v>
      </c>
      <c r="F7" s="550">
        <v>809.92105263157896</v>
      </c>
      <c r="G7" s="550">
        <v>858.76136363636363</v>
      </c>
      <c r="H7" s="550">
        <v>861.15476190476193</v>
      </c>
      <c r="I7" s="550">
        <v>823.73749999999995</v>
      </c>
      <c r="J7" s="550">
        <v>815.96428571428567</v>
      </c>
      <c r="K7" s="550">
        <v>773.25</v>
      </c>
      <c r="L7" s="550">
        <v>789.11249999999995</v>
      </c>
      <c r="M7" s="550">
        <v>794.43478260869563</v>
      </c>
      <c r="N7" s="550">
        <v>735.89285714285711</v>
      </c>
    </row>
    <row r="8" spans="1:14" ht="14.1" customHeight="1" x14ac:dyDescent="0.2">
      <c r="A8" s="816"/>
      <c r="B8" s="553" t="s">
        <v>310</v>
      </c>
      <c r="C8" s="549">
        <v>1020.9404761904761</v>
      </c>
      <c r="D8" s="549">
        <v>954.125</v>
      </c>
      <c r="E8" s="549">
        <v>901</v>
      </c>
      <c r="F8" s="549">
        <v>831.40789473684208</v>
      </c>
      <c r="G8" s="549">
        <v>872.2045454545455</v>
      </c>
      <c r="H8" s="549">
        <v>888.86904761904759</v>
      </c>
      <c r="I8" s="549">
        <v>850.8</v>
      </c>
      <c r="J8" s="549">
        <v>843.96428571428567</v>
      </c>
      <c r="K8" s="549">
        <v>786.10714285714289</v>
      </c>
      <c r="L8" s="549">
        <v>798.875</v>
      </c>
      <c r="M8" s="549">
        <v>803.77173913043475</v>
      </c>
      <c r="N8" s="549">
        <v>744.40476190476193</v>
      </c>
    </row>
    <row r="9" spans="1:14" ht="14.1" customHeight="1" x14ac:dyDescent="0.2">
      <c r="A9" s="815" t="s">
        <v>482</v>
      </c>
      <c r="B9" s="552" t="s">
        <v>309</v>
      </c>
      <c r="C9" s="548">
        <v>965.20238095238096</v>
      </c>
      <c r="D9" s="548">
        <v>894.18181818181813</v>
      </c>
      <c r="E9" s="548">
        <v>820.90909090909088</v>
      </c>
      <c r="F9" s="548">
        <v>761.91666666666663</v>
      </c>
      <c r="G9" s="548">
        <v>794.89130434782612</v>
      </c>
      <c r="H9" s="548">
        <v>850.92857142857144</v>
      </c>
      <c r="I9" s="548">
        <v>816.27380952380952</v>
      </c>
      <c r="J9" s="548">
        <v>799.60227272727275</v>
      </c>
      <c r="K9" s="548">
        <v>739.45652173913038</v>
      </c>
      <c r="L9" s="548">
        <v>761.47500000000002</v>
      </c>
      <c r="M9" s="548">
        <v>766.21739130434787</v>
      </c>
      <c r="N9" s="548">
        <v>704.68181818181813</v>
      </c>
    </row>
    <row r="10" spans="1:14" ht="14.1" customHeight="1" x14ac:dyDescent="0.2">
      <c r="A10" s="816"/>
      <c r="B10" s="553" t="s">
        <v>310</v>
      </c>
      <c r="C10" s="549">
        <v>981.42857142857144</v>
      </c>
      <c r="D10" s="549">
        <v>913.98863636363637</v>
      </c>
      <c r="E10" s="549">
        <v>864.09090909090912</v>
      </c>
      <c r="F10" s="549">
        <v>795.96052631578948</v>
      </c>
      <c r="G10" s="549">
        <v>815.77272727272725</v>
      </c>
      <c r="H10" s="549">
        <v>877</v>
      </c>
      <c r="I10" s="549">
        <v>848.0625</v>
      </c>
      <c r="J10" s="549">
        <v>826.72619047619048</v>
      </c>
      <c r="K10" s="549">
        <v>766.47619047619048</v>
      </c>
      <c r="L10" s="549">
        <v>772.55649999999991</v>
      </c>
      <c r="M10" s="549">
        <v>777.54347826086962</v>
      </c>
      <c r="N10" s="549">
        <v>720.08952380952383</v>
      </c>
    </row>
    <row r="11" spans="1:14" ht="14.1" customHeight="1" x14ac:dyDescent="0.2">
      <c r="A11" s="813" t="s">
        <v>311</v>
      </c>
      <c r="B11" s="552" t="s">
        <v>309</v>
      </c>
      <c r="C11" s="548">
        <v>569.28571428571433</v>
      </c>
      <c r="D11" s="548">
        <v>528.03409090909088</v>
      </c>
      <c r="E11" s="548">
        <v>495.35227272727275</v>
      </c>
      <c r="F11" s="548">
        <v>474.07142857142856</v>
      </c>
      <c r="G11" s="548">
        <v>478.57608695652175</v>
      </c>
      <c r="H11" s="548">
        <v>478.01190476190476</v>
      </c>
      <c r="I11" s="548">
        <v>519.79761904761904</v>
      </c>
      <c r="J11" s="548">
        <v>515.44909090909084</v>
      </c>
      <c r="K11" s="548">
        <v>466.58695652173913</v>
      </c>
      <c r="L11" s="548">
        <v>494.67500000000001</v>
      </c>
      <c r="M11" s="548">
        <v>509.42391304347825</v>
      </c>
      <c r="N11" s="548">
        <v>505.57954545454544</v>
      </c>
    </row>
    <row r="12" spans="1:14" ht="14.1" customHeight="1" x14ac:dyDescent="0.2">
      <c r="A12" s="814"/>
      <c r="B12" s="553" t="s">
        <v>310</v>
      </c>
      <c r="C12" s="549">
        <v>557.83333333333337</v>
      </c>
      <c r="D12" s="549">
        <v>512.89772727272725</v>
      </c>
      <c r="E12" s="549">
        <v>475.61363636363637</v>
      </c>
      <c r="F12" s="549">
        <v>450.25</v>
      </c>
      <c r="G12" s="549">
        <v>462.39772727272725</v>
      </c>
      <c r="H12" s="549">
        <v>463.60714285714283</v>
      </c>
      <c r="I12" s="549">
        <v>498.16250000000002</v>
      </c>
      <c r="J12" s="549">
        <v>506.65476190476193</v>
      </c>
      <c r="K12" s="549">
        <v>472.57142857142856</v>
      </c>
      <c r="L12" s="549">
        <v>474.48750000000001</v>
      </c>
      <c r="M12" s="549">
        <v>487.63043478260869</v>
      </c>
      <c r="N12" s="549">
        <v>461.40476190476193</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85">
        <f>INDICE!A3</f>
        <v>45505</v>
      </c>
      <c r="C3" s="783">
        <v>41671</v>
      </c>
      <c r="D3" s="783" t="s">
        <v>115</v>
      </c>
      <c r="E3" s="783"/>
      <c r="F3" s="783" t="s">
        <v>116</v>
      </c>
      <c r="G3" s="783"/>
      <c r="H3" s="783"/>
    </row>
    <row r="4" spans="1:8" ht="25.5" x14ac:dyDescent="0.2">
      <c r="A4" s="66"/>
      <c r="B4" s="184" t="s">
        <v>54</v>
      </c>
      <c r="C4" s="185" t="s">
        <v>445</v>
      </c>
      <c r="D4" s="184" t="s">
        <v>54</v>
      </c>
      <c r="E4" s="185" t="s">
        <v>445</v>
      </c>
      <c r="F4" s="184" t="s">
        <v>54</v>
      </c>
      <c r="G4" s="186" t="s">
        <v>445</v>
      </c>
      <c r="H4" s="185" t="s">
        <v>106</v>
      </c>
    </row>
    <row r="5" spans="1:8" x14ac:dyDescent="0.2">
      <c r="A5" s="3" t="s">
        <v>313</v>
      </c>
      <c r="B5" s="300">
        <v>14201.245999999999</v>
      </c>
      <c r="C5" s="72">
        <v>3.4134588672282593</v>
      </c>
      <c r="D5" s="71">
        <v>148587.761</v>
      </c>
      <c r="E5" s="329">
        <v>1.7910654116680695</v>
      </c>
      <c r="F5" s="71">
        <v>219869.23199999999</v>
      </c>
      <c r="G5" s="329">
        <v>6.504624451596996</v>
      </c>
      <c r="H5" s="303">
        <v>71.82473511722965</v>
      </c>
    </row>
    <row r="6" spans="1:8" x14ac:dyDescent="0.2">
      <c r="A6" s="3" t="s">
        <v>314</v>
      </c>
      <c r="B6" s="301">
        <v>7630.8590000000004</v>
      </c>
      <c r="C6" s="187">
        <v>-27.914999908368838</v>
      </c>
      <c r="D6" s="58">
        <v>44698.995000000003</v>
      </c>
      <c r="E6" s="59">
        <v>-31.420603809592869</v>
      </c>
      <c r="F6" s="58">
        <v>76090.611000000004</v>
      </c>
      <c r="G6" s="59">
        <v>-32.945454380741658</v>
      </c>
      <c r="H6" s="304">
        <v>24.85653827172672</v>
      </c>
    </row>
    <row r="7" spans="1:8" x14ac:dyDescent="0.2">
      <c r="A7" s="3" t="s">
        <v>315</v>
      </c>
      <c r="B7" s="340">
        <v>970.46600000000001</v>
      </c>
      <c r="C7" s="187">
        <v>19.70746196487471</v>
      </c>
      <c r="D7" s="95">
        <v>6960.835</v>
      </c>
      <c r="E7" s="73">
        <v>11.266277334693092</v>
      </c>
      <c r="F7" s="95">
        <v>10159.255999999999</v>
      </c>
      <c r="G7" s="187">
        <v>12.490903735724457</v>
      </c>
      <c r="H7" s="441">
        <v>3.318726611043632</v>
      </c>
    </row>
    <row r="8" spans="1:8" x14ac:dyDescent="0.2">
      <c r="A8" s="209" t="s">
        <v>186</v>
      </c>
      <c r="B8" s="210">
        <v>22802.571</v>
      </c>
      <c r="C8" s="211">
        <v>-9.2583386064344744</v>
      </c>
      <c r="D8" s="210">
        <v>200247.59099999999</v>
      </c>
      <c r="E8" s="211">
        <v>-7.8930802653962306</v>
      </c>
      <c r="F8" s="210">
        <v>306119.09899999999</v>
      </c>
      <c r="G8" s="211">
        <v>-6.9399423087352012</v>
      </c>
      <c r="H8" s="212">
        <v>100</v>
      </c>
    </row>
    <row r="9" spans="1:8" x14ac:dyDescent="0.2">
      <c r="A9" s="213" t="s">
        <v>588</v>
      </c>
      <c r="B9" s="302">
        <v>4718.7139999999999</v>
      </c>
      <c r="C9" s="75">
        <v>6.153210030072942</v>
      </c>
      <c r="D9" s="74">
        <v>39438.409</v>
      </c>
      <c r="E9" s="75">
        <v>-9.3694323808826958</v>
      </c>
      <c r="F9" s="74">
        <v>58562.135999999999</v>
      </c>
      <c r="G9" s="189">
        <v>0.3503102238276925</v>
      </c>
      <c r="H9" s="498">
        <v>19.130507110240778</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5" priority="7" operator="equal">
      <formula>0</formula>
    </cfRule>
    <cfRule type="cellIs" dxfId="74" priority="8" operator="between">
      <formula>-0.5</formula>
      <formula>0.5</formula>
    </cfRule>
  </conditionalFormatting>
  <conditionalFormatting sqref="E7">
    <cfRule type="cellIs" dxfId="73" priority="1" operator="between">
      <formula>-0.5</formula>
      <formula>0.5</formula>
    </cfRule>
    <cfRule type="cellIs" dxfId="72" priority="2" operator="between">
      <formula>0</formula>
      <formula>0.49</formula>
    </cfRule>
  </conditionalFormatting>
  <conditionalFormatting sqref="G5">
    <cfRule type="cellIs" dxfId="71" priority="5" operator="equal">
      <formula>0</formula>
    </cfRule>
    <cfRule type="cellIs" dxfId="70"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617</v>
      </c>
      <c r="B1" s="53"/>
      <c r="C1" s="53"/>
      <c r="D1" s="6"/>
      <c r="E1" s="6"/>
      <c r="F1" s="6"/>
      <c r="G1" s="6"/>
      <c r="H1" s="3"/>
    </row>
    <row r="2" spans="1:8" x14ac:dyDescent="0.2">
      <c r="A2" s="54"/>
      <c r="B2" s="54"/>
      <c r="C2" s="54"/>
      <c r="D2" s="65"/>
      <c r="E2" s="65"/>
      <c r="F2" s="65"/>
      <c r="G2" s="108"/>
      <c r="H2" s="55" t="s">
        <v>463</v>
      </c>
    </row>
    <row r="3" spans="1:8" ht="14.1" customHeight="1" x14ac:dyDescent="0.2">
      <c r="A3" s="56"/>
      <c r="B3" s="785">
        <f>INDICE!A3</f>
        <v>45505</v>
      </c>
      <c r="C3" s="785">
        <v>41671</v>
      </c>
      <c r="D3" s="783" t="s">
        <v>115</v>
      </c>
      <c r="E3" s="783"/>
      <c r="F3" s="783" t="s">
        <v>116</v>
      </c>
      <c r="G3" s="783"/>
      <c r="H3" s="183"/>
    </row>
    <row r="4" spans="1:8" ht="25.5" x14ac:dyDescent="0.2">
      <c r="A4" s="66"/>
      <c r="B4" s="184" t="s">
        <v>54</v>
      </c>
      <c r="C4" s="185" t="s">
        <v>445</v>
      </c>
      <c r="D4" s="184" t="s">
        <v>54</v>
      </c>
      <c r="E4" s="185" t="s">
        <v>445</v>
      </c>
      <c r="F4" s="184" t="s">
        <v>54</v>
      </c>
      <c r="G4" s="186" t="s">
        <v>445</v>
      </c>
      <c r="H4" s="185" t="s">
        <v>106</v>
      </c>
    </row>
    <row r="5" spans="1:8" x14ac:dyDescent="0.2">
      <c r="A5" s="3" t="s">
        <v>619</v>
      </c>
      <c r="B5" s="300">
        <v>12897.528</v>
      </c>
      <c r="C5" s="72">
        <v>-17.10086394242175</v>
      </c>
      <c r="D5" s="71">
        <v>87176.163</v>
      </c>
      <c r="E5" s="72">
        <v>-15.813177219874053</v>
      </c>
      <c r="F5" s="71">
        <v>138305.25700000001</v>
      </c>
      <c r="G5" s="59">
        <v>-14.498775045226914</v>
      </c>
      <c r="H5" s="303">
        <v>45.18021170577142</v>
      </c>
    </row>
    <row r="6" spans="1:8" x14ac:dyDescent="0.2">
      <c r="A6" s="3" t="s">
        <v>618</v>
      </c>
      <c r="B6" s="301">
        <v>6926.0450000000001</v>
      </c>
      <c r="C6" s="187">
        <v>-1.2117809677160314</v>
      </c>
      <c r="D6" s="58">
        <v>64262.911</v>
      </c>
      <c r="E6" s="59">
        <v>-5.1106581684948109</v>
      </c>
      <c r="F6" s="58">
        <v>96073.521999999997</v>
      </c>
      <c r="G6" s="59">
        <v>-0.1257815973024741</v>
      </c>
      <c r="H6" s="304">
        <v>31.38436063409425</v>
      </c>
    </row>
    <row r="7" spans="1:8" x14ac:dyDescent="0.2">
      <c r="A7" s="3" t="s">
        <v>620</v>
      </c>
      <c r="B7" s="340">
        <v>2008.5319999999999</v>
      </c>
      <c r="C7" s="187">
        <v>14.818462811929955</v>
      </c>
      <c r="D7" s="95">
        <v>41847.682000000001</v>
      </c>
      <c r="E7" s="187">
        <v>4.9423013574192227</v>
      </c>
      <c r="F7" s="95">
        <v>61581.063999999998</v>
      </c>
      <c r="G7" s="187">
        <v>-0.61796386574851825</v>
      </c>
      <c r="H7" s="441">
        <v>20.1167010490907</v>
      </c>
    </row>
    <row r="8" spans="1:8" x14ac:dyDescent="0.2">
      <c r="A8" s="683" t="s">
        <v>317</v>
      </c>
      <c r="B8" s="340">
        <v>970.46600000000001</v>
      </c>
      <c r="C8" s="187">
        <v>19.70746196487471</v>
      </c>
      <c r="D8" s="95">
        <v>6960.835</v>
      </c>
      <c r="E8" s="73">
        <v>11.266277334693092</v>
      </c>
      <c r="F8" s="95">
        <v>10159.255999999999</v>
      </c>
      <c r="G8" s="187">
        <v>12.490903735724457</v>
      </c>
      <c r="H8" s="441">
        <v>3.318726611043632</v>
      </c>
    </row>
    <row r="9" spans="1:8" x14ac:dyDescent="0.2">
      <c r="A9" s="209" t="s">
        <v>186</v>
      </c>
      <c r="B9" s="210">
        <v>22802.571</v>
      </c>
      <c r="C9" s="211">
        <v>-9.2583386064344744</v>
      </c>
      <c r="D9" s="210">
        <v>200247.59099999999</v>
      </c>
      <c r="E9" s="211">
        <v>-7.8930802653962306</v>
      </c>
      <c r="F9" s="210">
        <v>306119.09899999999</v>
      </c>
      <c r="G9" s="211">
        <v>-6.9399423087352012</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7" t="s">
        <v>621</v>
      </c>
      <c r="B14" s="817"/>
      <c r="C14" s="817"/>
      <c r="D14" s="817"/>
      <c r="E14" s="817"/>
      <c r="F14" s="817"/>
      <c r="G14" s="817"/>
      <c r="H14" s="817"/>
    </row>
    <row r="15" spans="1:8" s="1" customFormat="1" x14ac:dyDescent="0.2">
      <c r="A15" s="817"/>
      <c r="B15" s="817"/>
      <c r="C15" s="817"/>
      <c r="D15" s="817"/>
      <c r="E15" s="817"/>
      <c r="F15" s="817"/>
      <c r="G15" s="817"/>
      <c r="H15" s="817"/>
    </row>
    <row r="16" spans="1:8" s="1" customFormat="1" x14ac:dyDescent="0.2">
      <c r="A16" s="817"/>
      <c r="B16" s="817"/>
      <c r="C16" s="817"/>
      <c r="D16" s="817"/>
      <c r="E16" s="817"/>
      <c r="F16" s="817"/>
      <c r="G16" s="817"/>
      <c r="H16" s="817"/>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69" priority="1" operator="between">
      <formula>-0.5</formula>
      <formula>0.5</formula>
    </cfRule>
    <cfRule type="cellIs" dxfId="68"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8">
        <v>2022</v>
      </c>
      <c r="C3" s="818">
        <v>2023</v>
      </c>
      <c r="D3" s="818">
        <v>2024</v>
      </c>
    </row>
    <row r="4" spans="1:4" x14ac:dyDescent="0.2">
      <c r="A4" s="630"/>
      <c r="B4" s="819"/>
      <c r="C4" s="819"/>
      <c r="D4" s="819"/>
    </row>
    <row r="5" spans="1:4" x14ac:dyDescent="0.2">
      <c r="A5" s="551" t="s">
        <v>318</v>
      </c>
      <c r="B5" s="739">
        <v>6.3729160089665626</v>
      </c>
      <c r="C5" s="739">
        <v>-7.9802518128275501</v>
      </c>
      <c r="D5" s="739">
        <v>-6.5352996172787563</v>
      </c>
    </row>
    <row r="6" spans="1:4" x14ac:dyDescent="0.2">
      <c r="A6" s="18" t="s">
        <v>127</v>
      </c>
      <c r="B6" s="394">
        <v>9.0901180829252421</v>
      </c>
      <c r="C6" s="394">
        <v>-9.820584923244196</v>
      </c>
      <c r="D6" s="394">
        <v>-7.8579148520812714</v>
      </c>
    </row>
    <row r="7" spans="1:4" x14ac:dyDescent="0.2">
      <c r="A7" s="18" t="s">
        <v>128</v>
      </c>
      <c r="B7" s="394">
        <v>8.6327915721086423</v>
      </c>
      <c r="C7" s="394">
        <v>-11.556759995779807</v>
      </c>
      <c r="D7" s="394">
        <v>-6.7359079870671756</v>
      </c>
    </row>
    <row r="8" spans="1:4" x14ac:dyDescent="0.2">
      <c r="A8" s="18" t="s">
        <v>129</v>
      </c>
      <c r="B8" s="394">
        <v>5.3815207661184941</v>
      </c>
      <c r="C8" s="394">
        <v>-11.182737200460691</v>
      </c>
      <c r="D8" s="394">
        <v>-6.8261975814157871</v>
      </c>
    </row>
    <row r="9" spans="1:4" x14ac:dyDescent="0.2">
      <c r="A9" s="18" t="s">
        <v>130</v>
      </c>
      <c r="B9" s="394">
        <v>4.0671846853547109</v>
      </c>
      <c r="C9" s="394">
        <v>-11.253088266047834</v>
      </c>
      <c r="D9" s="394">
        <v>-7.0616328294468218</v>
      </c>
    </row>
    <row r="10" spans="1:4" x14ac:dyDescent="0.2">
      <c r="A10" s="18" t="s">
        <v>131</v>
      </c>
      <c r="B10" s="394">
        <v>4.2062064380875279</v>
      </c>
      <c r="C10" s="394">
        <v>-12.40952370445647</v>
      </c>
      <c r="D10" s="394">
        <v>-7.7490229857422825</v>
      </c>
    </row>
    <row r="11" spans="1:4" x14ac:dyDescent="0.2">
      <c r="A11" s="18" t="s">
        <v>132</v>
      </c>
      <c r="B11" s="394">
        <v>6.0256729174549006</v>
      </c>
      <c r="C11" s="394">
        <v>-14.404815886879877</v>
      </c>
      <c r="D11" s="394">
        <v>-7.1455766292035729</v>
      </c>
    </row>
    <row r="12" spans="1:4" x14ac:dyDescent="0.2">
      <c r="A12" s="18" t="s">
        <v>133</v>
      </c>
      <c r="B12" s="394">
        <v>6.8029656668311649</v>
      </c>
      <c r="C12" s="394">
        <v>-15.467345991991973</v>
      </c>
      <c r="D12" s="394">
        <v>-6.9399423087352012</v>
      </c>
    </row>
    <row r="13" spans="1:4" x14ac:dyDescent="0.2">
      <c r="A13" s="18" t="s">
        <v>134</v>
      </c>
      <c r="B13" s="394">
        <v>6.0372949831414306</v>
      </c>
      <c r="C13" s="394">
        <v>-15.585482406032533</v>
      </c>
      <c r="D13" s="394" t="s">
        <v>505</v>
      </c>
    </row>
    <row r="14" spans="1:4" x14ac:dyDescent="0.2">
      <c r="A14" s="18" t="s">
        <v>135</v>
      </c>
      <c r="B14" s="394">
        <v>5.308077493461087</v>
      </c>
      <c r="C14" s="394">
        <v>-16.171553517120657</v>
      </c>
      <c r="D14" s="394" t="s">
        <v>505</v>
      </c>
    </row>
    <row r="15" spans="1:4" x14ac:dyDescent="0.2">
      <c r="A15" s="18" t="s">
        <v>136</v>
      </c>
      <c r="B15" s="394">
        <v>-0.11214361002840458</v>
      </c>
      <c r="C15" s="394">
        <v>-14.013377470524139</v>
      </c>
      <c r="D15" s="394" t="s">
        <v>505</v>
      </c>
    </row>
    <row r="16" spans="1:4" x14ac:dyDescent="0.2">
      <c r="A16" s="439" t="s">
        <v>137</v>
      </c>
      <c r="B16" s="446">
        <v>-3.7523167791713554</v>
      </c>
      <c r="C16" s="446">
        <v>-11.012723414641339</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9" t="s">
        <v>678</v>
      </c>
      <c r="C3" s="775" t="s">
        <v>416</v>
      </c>
      <c r="D3" s="779" t="s">
        <v>679</v>
      </c>
      <c r="E3" s="775" t="s">
        <v>416</v>
      </c>
      <c r="F3" s="777" t="s">
        <v>680</v>
      </c>
    </row>
    <row r="4" spans="1:6" x14ac:dyDescent="0.2">
      <c r="A4" s="66"/>
      <c r="B4" s="780"/>
      <c r="C4" s="776"/>
      <c r="D4" s="780"/>
      <c r="E4" s="776"/>
      <c r="F4" s="778"/>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1" t="s">
        <v>646</v>
      </c>
      <c r="B12" s="3"/>
      <c r="C12" s="3"/>
      <c r="D12" s="3"/>
      <c r="E12" s="3"/>
      <c r="F12" s="55" t="s">
        <v>565</v>
      </c>
    </row>
    <row r="13" spans="1:6" x14ac:dyDescent="0.2">
      <c r="A13" s="428" t="s">
        <v>600</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20" t="s">
        <v>622</v>
      </c>
      <c r="B1" s="820"/>
      <c r="C1" s="820"/>
      <c r="D1" s="820"/>
      <c r="E1" s="820"/>
      <c r="F1" s="820"/>
      <c r="G1" s="18"/>
      <c r="H1" s="18"/>
      <c r="I1" s="18"/>
      <c r="J1" s="18"/>
      <c r="K1" s="18"/>
      <c r="L1" s="18"/>
    </row>
    <row r="2" spans="1:12" x14ac:dyDescent="0.2">
      <c r="A2" s="821"/>
      <c r="B2" s="821"/>
      <c r="C2" s="821"/>
      <c r="D2" s="821"/>
      <c r="E2" s="821"/>
      <c r="F2" s="821"/>
      <c r="G2" s="18"/>
      <c r="H2" s="18"/>
      <c r="I2" s="18"/>
      <c r="J2" s="18"/>
      <c r="K2" s="563"/>
      <c r="L2" s="55" t="s">
        <v>463</v>
      </c>
    </row>
    <row r="3" spans="1:12" x14ac:dyDescent="0.2">
      <c r="A3" s="564"/>
      <c r="B3" s="822">
        <f>INDICE!A3</f>
        <v>45505</v>
      </c>
      <c r="C3" s="823">
        <v>41671</v>
      </c>
      <c r="D3" s="823">
        <v>41671</v>
      </c>
      <c r="E3" s="823">
        <v>41671</v>
      </c>
      <c r="F3" s="824">
        <v>41671</v>
      </c>
      <c r="G3" s="825" t="s">
        <v>116</v>
      </c>
      <c r="H3" s="823"/>
      <c r="I3" s="823"/>
      <c r="J3" s="823"/>
      <c r="K3" s="823"/>
      <c r="L3" s="826" t="s">
        <v>106</v>
      </c>
    </row>
    <row r="4" spans="1:12" ht="38.25" x14ac:dyDescent="0.2">
      <c r="A4" s="540"/>
      <c r="B4" s="684" t="s">
        <v>619</v>
      </c>
      <c r="C4" s="684" t="s">
        <v>618</v>
      </c>
      <c r="D4" s="684" t="s">
        <v>620</v>
      </c>
      <c r="E4" s="684" t="s">
        <v>317</v>
      </c>
      <c r="F4" s="216" t="s">
        <v>186</v>
      </c>
      <c r="G4" s="684" t="s">
        <v>619</v>
      </c>
      <c r="H4" s="684" t="s">
        <v>618</v>
      </c>
      <c r="I4" s="684" t="s">
        <v>620</v>
      </c>
      <c r="J4" s="684" t="s">
        <v>317</v>
      </c>
      <c r="K4" s="217" t="s">
        <v>186</v>
      </c>
      <c r="L4" s="827"/>
    </row>
    <row r="5" spans="1:12" x14ac:dyDescent="0.2">
      <c r="A5" s="537" t="s">
        <v>153</v>
      </c>
      <c r="B5" s="431">
        <v>3066.681</v>
      </c>
      <c r="C5" s="431">
        <v>742.60599999999999</v>
      </c>
      <c r="D5" s="431">
        <v>108.43600000000001</v>
      </c>
      <c r="E5" s="431">
        <v>248.39599999999999</v>
      </c>
      <c r="F5" s="565">
        <v>4166.1190000000006</v>
      </c>
      <c r="G5" s="431">
        <v>32590.841</v>
      </c>
      <c r="H5" s="431">
        <v>7818.098</v>
      </c>
      <c r="I5" s="431">
        <v>2551.0070000000001</v>
      </c>
      <c r="J5" s="431">
        <v>2193.1419999999998</v>
      </c>
      <c r="K5" s="566">
        <v>45153.087999999996</v>
      </c>
      <c r="L5" s="72">
        <v>14.750193675744857</v>
      </c>
    </row>
    <row r="6" spans="1:12" x14ac:dyDescent="0.2">
      <c r="A6" s="539" t="s">
        <v>154</v>
      </c>
      <c r="B6" s="431">
        <v>583.85299999999995</v>
      </c>
      <c r="C6" s="431">
        <v>485.572</v>
      </c>
      <c r="D6" s="431">
        <v>81.043999999999997</v>
      </c>
      <c r="E6" s="431">
        <v>47.905999999999999</v>
      </c>
      <c r="F6" s="567">
        <v>1198.375</v>
      </c>
      <c r="G6" s="431">
        <v>5250.4809999999998</v>
      </c>
      <c r="H6" s="431">
        <v>6605.1760000000004</v>
      </c>
      <c r="I6" s="431">
        <v>2909.877</v>
      </c>
      <c r="J6" s="431">
        <v>613.62900000000002</v>
      </c>
      <c r="K6" s="568">
        <v>15379.163</v>
      </c>
      <c r="L6" s="59">
        <v>5.0239229002643038</v>
      </c>
    </row>
    <row r="7" spans="1:12" x14ac:dyDescent="0.2">
      <c r="A7" s="539" t="s">
        <v>155</v>
      </c>
      <c r="B7" s="431">
        <v>323.29199999999997</v>
      </c>
      <c r="C7" s="431">
        <v>183.85599999999999</v>
      </c>
      <c r="D7" s="431">
        <v>218.696</v>
      </c>
      <c r="E7" s="431">
        <v>24.887</v>
      </c>
      <c r="F7" s="567">
        <v>750.73099999999999</v>
      </c>
      <c r="G7" s="431">
        <v>3097.3710000000001</v>
      </c>
      <c r="H7" s="431">
        <v>2835.16</v>
      </c>
      <c r="I7" s="431">
        <v>2905.2710000000002</v>
      </c>
      <c r="J7" s="431">
        <v>290.93799999999999</v>
      </c>
      <c r="K7" s="568">
        <v>9128.74</v>
      </c>
      <c r="L7" s="59">
        <v>2.9820924543526042</v>
      </c>
    </row>
    <row r="8" spans="1:12" x14ac:dyDescent="0.2">
      <c r="A8" s="539" t="s">
        <v>156</v>
      </c>
      <c r="B8" s="431">
        <v>1019.271</v>
      </c>
      <c r="C8" s="96">
        <v>27.251999999999999</v>
      </c>
      <c r="D8" s="431">
        <v>59.462000000000003</v>
      </c>
      <c r="E8" s="96">
        <v>0.29899999999999999</v>
      </c>
      <c r="F8" s="567">
        <v>1106.2839999999999</v>
      </c>
      <c r="G8" s="431">
        <v>8320.3799999999992</v>
      </c>
      <c r="H8" s="431">
        <v>278.02</v>
      </c>
      <c r="I8" s="96">
        <v>847.84799999999996</v>
      </c>
      <c r="J8" s="431">
        <v>4.9989999999999997</v>
      </c>
      <c r="K8" s="568">
        <v>9451.2469999999994</v>
      </c>
      <c r="L8" s="59">
        <v>3.0874460618795898</v>
      </c>
    </row>
    <row r="9" spans="1:12" x14ac:dyDescent="0.2">
      <c r="A9" s="539" t="s">
        <v>563</v>
      </c>
      <c r="B9" s="431">
        <v>0</v>
      </c>
      <c r="C9" s="431">
        <v>0</v>
      </c>
      <c r="D9" s="431">
        <v>0</v>
      </c>
      <c r="E9" s="96">
        <v>1.925</v>
      </c>
      <c r="F9" s="614">
        <v>1.925</v>
      </c>
      <c r="G9" s="431">
        <v>0</v>
      </c>
      <c r="H9" s="431">
        <v>0</v>
      </c>
      <c r="I9" s="431">
        <v>0</v>
      </c>
      <c r="J9" s="431">
        <v>21.867000000000001</v>
      </c>
      <c r="K9" s="568">
        <v>21.867000000000001</v>
      </c>
      <c r="L9" s="96">
        <v>7.1433095585292606E-3</v>
      </c>
    </row>
    <row r="10" spans="1:12" x14ac:dyDescent="0.2">
      <c r="A10" s="539" t="s">
        <v>158</v>
      </c>
      <c r="B10" s="431">
        <v>23.390999999999998</v>
      </c>
      <c r="C10" s="431">
        <v>85.867000000000004</v>
      </c>
      <c r="D10" s="431">
        <v>31.693999999999999</v>
      </c>
      <c r="E10" s="431">
        <v>0.81699999999999995</v>
      </c>
      <c r="F10" s="567">
        <v>141.76900000000001</v>
      </c>
      <c r="G10" s="431">
        <v>844.50800000000004</v>
      </c>
      <c r="H10" s="431">
        <v>1401.8489999999999</v>
      </c>
      <c r="I10" s="431">
        <v>968.96400000000006</v>
      </c>
      <c r="J10" s="431">
        <v>24.620999999999999</v>
      </c>
      <c r="K10" s="568">
        <v>3239.942</v>
      </c>
      <c r="L10" s="59">
        <v>1.0583943228463166</v>
      </c>
    </row>
    <row r="11" spans="1:12" x14ac:dyDescent="0.2">
      <c r="A11" s="539" t="s">
        <v>159</v>
      </c>
      <c r="B11" s="431">
        <v>102.63500000000001</v>
      </c>
      <c r="C11" s="431">
        <v>709.53499999999997</v>
      </c>
      <c r="D11" s="431">
        <v>186.36</v>
      </c>
      <c r="E11" s="431">
        <v>56.176000000000002</v>
      </c>
      <c r="F11" s="567">
        <v>1054.7059999999999</v>
      </c>
      <c r="G11" s="431">
        <v>1166.367</v>
      </c>
      <c r="H11" s="431">
        <v>10150.781999999999</v>
      </c>
      <c r="I11" s="431">
        <v>6383.4110000000001</v>
      </c>
      <c r="J11" s="431">
        <v>684.38800000000003</v>
      </c>
      <c r="K11" s="568">
        <v>18384.947999999997</v>
      </c>
      <c r="L11" s="59">
        <v>6.0058249774300707</v>
      </c>
    </row>
    <row r="12" spans="1:12" x14ac:dyDescent="0.2">
      <c r="A12" s="539" t="s">
        <v>508</v>
      </c>
      <c r="B12" s="431">
        <v>746.64400000000001</v>
      </c>
      <c r="C12" s="431">
        <v>294.95400000000001</v>
      </c>
      <c r="D12" s="431">
        <v>56.243000000000002</v>
      </c>
      <c r="E12" s="431">
        <v>76.453999999999994</v>
      </c>
      <c r="F12" s="567">
        <v>1174.2949999999998</v>
      </c>
      <c r="G12" s="431">
        <v>9510.875</v>
      </c>
      <c r="H12" s="431">
        <v>4347.8270000000002</v>
      </c>
      <c r="I12" s="431">
        <v>2601.3760000000002</v>
      </c>
      <c r="J12" s="431">
        <v>759.20299999999997</v>
      </c>
      <c r="K12" s="568">
        <v>17219.281000000003</v>
      </c>
      <c r="L12" s="59">
        <v>5.625035649988626</v>
      </c>
    </row>
    <row r="13" spans="1:12" x14ac:dyDescent="0.2">
      <c r="A13" s="539" t="s">
        <v>160</v>
      </c>
      <c r="B13" s="431">
        <v>1853.7280000000001</v>
      </c>
      <c r="C13" s="431">
        <v>1365.374</v>
      </c>
      <c r="D13" s="431">
        <v>413.17399999999998</v>
      </c>
      <c r="E13" s="431">
        <v>141.476</v>
      </c>
      <c r="F13" s="567">
        <v>3773.752</v>
      </c>
      <c r="G13" s="431">
        <v>22462.377</v>
      </c>
      <c r="H13" s="431">
        <v>18827.620999999999</v>
      </c>
      <c r="I13" s="431">
        <v>12239.941000000001</v>
      </c>
      <c r="J13" s="431">
        <v>1423.038</v>
      </c>
      <c r="K13" s="568">
        <v>54952.976999999999</v>
      </c>
      <c r="L13" s="59">
        <v>17.951530885523326</v>
      </c>
    </row>
    <row r="14" spans="1:12" x14ac:dyDescent="0.2">
      <c r="A14" s="539" t="s">
        <v>320</v>
      </c>
      <c r="B14" s="431">
        <v>1056.7190000000001</v>
      </c>
      <c r="C14" s="431">
        <v>929.99900000000002</v>
      </c>
      <c r="D14" s="431">
        <v>135.274</v>
      </c>
      <c r="E14" s="431">
        <v>131.05500000000001</v>
      </c>
      <c r="F14" s="567">
        <v>2253.047</v>
      </c>
      <c r="G14" s="431">
        <v>11101.678</v>
      </c>
      <c r="H14" s="431">
        <v>14530.081</v>
      </c>
      <c r="I14" s="431">
        <v>2948.5529999999999</v>
      </c>
      <c r="J14" s="431">
        <v>1675.2239999999999</v>
      </c>
      <c r="K14" s="568">
        <v>30255.535999999996</v>
      </c>
      <c r="L14" s="59">
        <v>9.8835990079675362</v>
      </c>
    </row>
    <row r="15" spans="1:12" x14ac:dyDescent="0.2">
      <c r="A15" s="539" t="s">
        <v>163</v>
      </c>
      <c r="B15" s="431">
        <v>14.462</v>
      </c>
      <c r="C15" s="431">
        <v>173.99</v>
      </c>
      <c r="D15" s="431">
        <v>14.500999999999999</v>
      </c>
      <c r="E15" s="431">
        <v>76.62</v>
      </c>
      <c r="F15" s="567">
        <v>279.57299999999998</v>
      </c>
      <c r="G15" s="96">
        <v>35.932000000000002</v>
      </c>
      <c r="H15" s="431">
        <v>1664.58</v>
      </c>
      <c r="I15" s="431">
        <v>460.79300000000001</v>
      </c>
      <c r="J15" s="431">
        <v>527.35199999999998</v>
      </c>
      <c r="K15" s="568">
        <v>2688.6569999999997</v>
      </c>
      <c r="L15" s="59">
        <v>0.87830563166902642</v>
      </c>
    </row>
    <row r="16" spans="1:12" x14ac:dyDescent="0.2">
      <c r="A16" s="539" t="s">
        <v>164</v>
      </c>
      <c r="B16" s="431">
        <v>717.08900000000006</v>
      </c>
      <c r="C16" s="431">
        <v>451.45299999999997</v>
      </c>
      <c r="D16" s="431">
        <v>76.516000000000005</v>
      </c>
      <c r="E16" s="431">
        <v>54.585999999999999</v>
      </c>
      <c r="F16" s="567">
        <v>1299.644</v>
      </c>
      <c r="G16" s="431">
        <v>8634.6129999999994</v>
      </c>
      <c r="H16" s="431">
        <v>5194.7719999999999</v>
      </c>
      <c r="I16" s="431">
        <v>2120.6689999999999</v>
      </c>
      <c r="J16" s="431">
        <v>529.31600000000003</v>
      </c>
      <c r="K16" s="568">
        <v>16479.37</v>
      </c>
      <c r="L16" s="59">
        <v>5.3833283596076429</v>
      </c>
    </row>
    <row r="17" spans="1:12" x14ac:dyDescent="0.2">
      <c r="A17" s="539" t="s">
        <v>165</v>
      </c>
      <c r="B17" s="96">
        <v>176.49199999999999</v>
      </c>
      <c r="C17" s="431">
        <v>35.36</v>
      </c>
      <c r="D17" s="431">
        <v>22.78</v>
      </c>
      <c r="E17" s="431">
        <v>3.653</v>
      </c>
      <c r="F17" s="567">
        <v>238.28499999999997</v>
      </c>
      <c r="G17" s="431">
        <v>2315.797</v>
      </c>
      <c r="H17" s="431">
        <v>485.23399999999998</v>
      </c>
      <c r="I17" s="431">
        <v>912.59</v>
      </c>
      <c r="J17" s="431">
        <v>46.426000000000002</v>
      </c>
      <c r="K17" s="568">
        <v>3760.047</v>
      </c>
      <c r="L17" s="59">
        <v>1.2282974196560694</v>
      </c>
    </row>
    <row r="18" spans="1:12" x14ac:dyDescent="0.2">
      <c r="A18" s="539" t="s">
        <v>166</v>
      </c>
      <c r="B18" s="96">
        <v>47.84</v>
      </c>
      <c r="C18" s="431">
        <v>307.62200000000001</v>
      </c>
      <c r="D18" s="431">
        <v>338.88799999999998</v>
      </c>
      <c r="E18" s="431">
        <v>20.170999999999999</v>
      </c>
      <c r="F18" s="567">
        <v>714.52099999999996</v>
      </c>
      <c r="G18" s="431">
        <v>928.11300000000006</v>
      </c>
      <c r="H18" s="431">
        <v>4127.1469999999999</v>
      </c>
      <c r="I18" s="431">
        <v>16409.519</v>
      </c>
      <c r="J18" s="431">
        <v>300.755</v>
      </c>
      <c r="K18" s="568">
        <v>21765.534000000003</v>
      </c>
      <c r="L18" s="59">
        <v>7.1101635829649066</v>
      </c>
    </row>
    <row r="19" spans="1:12" x14ac:dyDescent="0.2">
      <c r="A19" s="539" t="s">
        <v>168</v>
      </c>
      <c r="B19" s="431">
        <v>1884.549</v>
      </c>
      <c r="C19" s="431">
        <v>243.673</v>
      </c>
      <c r="D19" s="431">
        <v>23.06</v>
      </c>
      <c r="E19" s="431">
        <v>58.024999999999999</v>
      </c>
      <c r="F19" s="567">
        <v>2209.3069999999998</v>
      </c>
      <c r="G19" s="431">
        <v>19897.939999999999</v>
      </c>
      <c r="H19" s="431">
        <v>3017.6080000000002</v>
      </c>
      <c r="I19" s="431">
        <v>583.24900000000002</v>
      </c>
      <c r="J19" s="431">
        <v>710.21199999999999</v>
      </c>
      <c r="K19" s="568">
        <v>24209.008999999998</v>
      </c>
      <c r="L19" s="59">
        <v>7.908375423799372</v>
      </c>
    </row>
    <row r="20" spans="1:12" x14ac:dyDescent="0.2">
      <c r="A20" s="539" t="s">
        <v>169</v>
      </c>
      <c r="B20" s="431">
        <v>334.45299999999997</v>
      </c>
      <c r="C20" s="431">
        <v>354.13900000000001</v>
      </c>
      <c r="D20" s="431">
        <v>66.028000000000006</v>
      </c>
      <c r="E20" s="431">
        <v>18.271999999999998</v>
      </c>
      <c r="F20" s="567">
        <v>772.89200000000005</v>
      </c>
      <c r="G20" s="431">
        <v>3103.1329999999998</v>
      </c>
      <c r="H20" s="431">
        <v>4810.0039999999999</v>
      </c>
      <c r="I20" s="431">
        <v>2018.617</v>
      </c>
      <c r="J20" s="431">
        <v>197.381</v>
      </c>
      <c r="K20" s="568">
        <v>10129.134999999998</v>
      </c>
      <c r="L20" s="59">
        <v>3.3088922515723813</v>
      </c>
    </row>
    <row r="21" spans="1:12" x14ac:dyDescent="0.2">
      <c r="A21" s="539" t="s">
        <v>170</v>
      </c>
      <c r="B21" s="431">
        <v>946.43</v>
      </c>
      <c r="C21" s="431">
        <v>534.81200000000001</v>
      </c>
      <c r="D21" s="431">
        <v>176.30699999999999</v>
      </c>
      <c r="E21" s="431">
        <v>9.7439999999999998</v>
      </c>
      <c r="F21" s="567">
        <v>1667.2929999999999</v>
      </c>
      <c r="G21" s="431">
        <v>9044.8420000000006</v>
      </c>
      <c r="H21" s="431">
        <v>9979.4860000000008</v>
      </c>
      <c r="I21" s="431">
        <v>4719.1120000000001</v>
      </c>
      <c r="J21" s="431">
        <v>156.63</v>
      </c>
      <c r="K21" s="568">
        <v>23900.070000000003</v>
      </c>
      <c r="L21" s="59">
        <v>7.8074540851748493</v>
      </c>
    </row>
    <row r="22" spans="1:12" x14ac:dyDescent="0.2">
      <c r="A22" s="218" t="s">
        <v>114</v>
      </c>
      <c r="B22" s="174">
        <v>12897.529</v>
      </c>
      <c r="C22" s="174">
        <v>6926.0639999999985</v>
      </c>
      <c r="D22" s="174">
        <v>2008.4629999999997</v>
      </c>
      <c r="E22" s="174">
        <v>970.46200000000022</v>
      </c>
      <c r="F22" s="569">
        <v>22802.518</v>
      </c>
      <c r="G22" s="570">
        <v>138305.24799999999</v>
      </c>
      <c r="H22" s="174">
        <v>96073.444999999992</v>
      </c>
      <c r="I22" s="174">
        <v>61580.796999999999</v>
      </c>
      <c r="J22" s="174">
        <v>10159.120999999999</v>
      </c>
      <c r="K22" s="174">
        <v>306118.61099999998</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7" t="s">
        <v>621</v>
      </c>
      <c r="B26" s="817"/>
      <c r="C26" s="817"/>
      <c r="D26" s="817"/>
      <c r="E26" s="817"/>
      <c r="F26" s="817"/>
      <c r="G26" s="817"/>
      <c r="H26" s="817"/>
    </row>
    <row r="27" spans="1:12" s="18" customFormat="1" x14ac:dyDescent="0.2">
      <c r="A27" s="817"/>
      <c r="B27" s="817"/>
      <c r="C27" s="817"/>
      <c r="D27" s="817"/>
      <c r="E27" s="817"/>
      <c r="F27" s="817"/>
      <c r="G27" s="817"/>
      <c r="H27" s="817"/>
    </row>
    <row r="28" spans="1:12" s="18" customFormat="1" x14ac:dyDescent="0.2">
      <c r="A28" s="817"/>
      <c r="B28" s="817"/>
      <c r="C28" s="817"/>
      <c r="D28" s="817"/>
      <c r="E28" s="817"/>
      <c r="F28" s="817"/>
      <c r="G28" s="817"/>
      <c r="H28" s="817"/>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7" priority="1" operator="between">
      <formula>0</formula>
      <formula>0.5</formula>
    </cfRule>
    <cfRule type="cellIs" dxfId="66" priority="2" operator="between">
      <formula>0</formula>
      <formula>0.49</formula>
    </cfRule>
  </conditionalFormatting>
  <conditionalFormatting sqref="C8">
    <cfRule type="cellIs" dxfId="65" priority="45" operator="between">
      <formula>0</formula>
      <formula>0.5</formula>
    </cfRule>
    <cfRule type="cellIs" dxfId="64" priority="46" operator="between">
      <formula>0</formula>
      <formula>0.49</formula>
    </cfRule>
  </conditionalFormatting>
  <conditionalFormatting sqref="E8:E9">
    <cfRule type="cellIs" dxfId="63" priority="29" operator="between">
      <formula>0</formula>
      <formula>0.5</formula>
    </cfRule>
    <cfRule type="cellIs" dxfId="62" priority="30" operator="between">
      <formula>0</formula>
      <formula>0.49</formula>
    </cfRule>
  </conditionalFormatting>
  <conditionalFormatting sqref="F9">
    <cfRule type="cellIs" dxfId="61" priority="27" operator="between">
      <formula>0</formula>
      <formula>0.5</formula>
    </cfRule>
    <cfRule type="cellIs" dxfId="60" priority="28" operator="between">
      <formula>0</formula>
      <formula>0.49</formula>
    </cfRule>
  </conditionalFormatting>
  <conditionalFormatting sqref="G15">
    <cfRule type="cellIs" dxfId="59" priority="35" operator="between">
      <formula>0</formula>
      <formula>0.5</formula>
    </cfRule>
    <cfRule type="cellIs" dxfId="58" priority="36" operator="between">
      <formula>0</formula>
      <formula>0.49</formula>
    </cfRule>
  </conditionalFormatting>
  <conditionalFormatting sqref="I8">
    <cfRule type="cellIs" dxfId="57" priority="11" operator="between">
      <formula>0</formula>
      <formula>0.5</formula>
    </cfRule>
    <cfRule type="cellIs" dxfId="56" priority="12" operator="between">
      <formula>0</formula>
      <formula>0.49</formula>
    </cfRule>
  </conditionalFormatting>
  <conditionalFormatting sqref="L9">
    <cfRule type="cellIs" dxfId="55" priority="41" operator="between">
      <formula>0</formula>
      <formula>0.5</formula>
    </cfRule>
    <cfRule type="cellIs" dxfId="54"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2"/>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800" t="s">
        <v>447</v>
      </c>
      <c r="B3" s="800" t="s">
        <v>448</v>
      </c>
      <c r="C3" s="785">
        <f>INDICE!A3</f>
        <v>45505</v>
      </c>
      <c r="D3" s="785">
        <v>41671</v>
      </c>
      <c r="E3" s="783" t="s">
        <v>115</v>
      </c>
      <c r="F3" s="783"/>
      <c r="G3" s="783" t="s">
        <v>116</v>
      </c>
      <c r="H3" s="783"/>
      <c r="I3" s="783"/>
      <c r="J3" s="161"/>
    </row>
    <row r="4" spans="1:45" x14ac:dyDescent="0.2">
      <c r="A4" s="801"/>
      <c r="B4" s="801"/>
      <c r="C4" s="184" t="s">
        <v>54</v>
      </c>
      <c r="D4" s="185" t="s">
        <v>417</v>
      </c>
      <c r="E4" s="184" t="s">
        <v>54</v>
      </c>
      <c r="F4" s="185" t="s">
        <v>417</v>
      </c>
      <c r="G4" s="184" t="s">
        <v>54</v>
      </c>
      <c r="H4" s="186" t="s">
        <v>417</v>
      </c>
      <c r="I4" s="185" t="s">
        <v>467</v>
      </c>
      <c r="J4" s="10"/>
    </row>
    <row r="5" spans="1:45" x14ac:dyDescent="0.2">
      <c r="A5" s="1"/>
      <c r="B5" s="11" t="s">
        <v>321</v>
      </c>
      <c r="C5" s="451">
        <v>0</v>
      </c>
      <c r="D5" s="142">
        <v>-100</v>
      </c>
      <c r="E5" s="454">
        <v>1139.2346400000001</v>
      </c>
      <c r="F5" s="142">
        <v>-77.067046388757831</v>
      </c>
      <c r="G5" s="454">
        <v>1139.2346400000001</v>
      </c>
      <c r="H5" s="142">
        <v>-80.383833520783838</v>
      </c>
      <c r="I5" s="492">
        <v>0.31896927285404097</v>
      </c>
      <c r="J5" s="1"/>
    </row>
    <row r="6" spans="1:45" x14ac:dyDescent="0.2">
      <c r="A6" s="1"/>
      <c r="B6" s="11" t="s">
        <v>466</v>
      </c>
      <c r="C6" s="451">
        <v>622.59061999999994</v>
      </c>
      <c r="D6" s="142" t="s">
        <v>142</v>
      </c>
      <c r="E6" s="454">
        <v>1443.8613300000002</v>
      </c>
      <c r="F6" s="142">
        <v>-73.85599845936926</v>
      </c>
      <c r="G6" s="454">
        <v>1443.8613300000002</v>
      </c>
      <c r="H6" s="142">
        <v>-87.588016624058085</v>
      </c>
      <c r="I6" s="403">
        <v>0.40426035371621827</v>
      </c>
      <c r="J6" s="1"/>
    </row>
    <row r="7" spans="1:45" x14ac:dyDescent="0.2">
      <c r="A7" s="160" t="s">
        <v>454</v>
      </c>
      <c r="B7" s="145"/>
      <c r="C7" s="452">
        <v>622.59061999999994</v>
      </c>
      <c r="D7" s="148">
        <v>-43.525412051640934</v>
      </c>
      <c r="E7" s="452">
        <v>2583.0959700000003</v>
      </c>
      <c r="F7" s="148">
        <v>-75.376573715932878</v>
      </c>
      <c r="G7" s="452">
        <v>2583.0959700000003</v>
      </c>
      <c r="H7" s="224">
        <v>-85.18903712204461</v>
      </c>
      <c r="I7" s="148">
        <v>0.72322962657025924</v>
      </c>
      <c r="J7" s="1"/>
    </row>
    <row r="8" spans="1:45" x14ac:dyDescent="0.2">
      <c r="A8" s="190"/>
      <c r="B8" s="11" t="s">
        <v>231</v>
      </c>
      <c r="C8" s="451">
        <v>4913.30987</v>
      </c>
      <c r="D8" s="142">
        <v>-54.90294867505289</v>
      </c>
      <c r="E8" s="454">
        <v>42530.215879999996</v>
      </c>
      <c r="F8" s="149">
        <v>-23.537451101897613</v>
      </c>
      <c r="G8" s="454">
        <v>69766.401850000009</v>
      </c>
      <c r="H8" s="149">
        <v>-20.520260498416459</v>
      </c>
      <c r="I8" s="726">
        <v>19.533586573295665</v>
      </c>
      <c r="J8" s="1"/>
    </row>
    <row r="9" spans="1:45" x14ac:dyDescent="0.2">
      <c r="A9" s="160" t="s">
        <v>300</v>
      </c>
      <c r="B9" s="145"/>
      <c r="C9" s="452">
        <v>4913.30987</v>
      </c>
      <c r="D9" s="148">
        <v>-54.90294867505289</v>
      </c>
      <c r="E9" s="452">
        <v>42530.215879999996</v>
      </c>
      <c r="F9" s="148">
        <v>-23.537451101897613</v>
      </c>
      <c r="G9" s="452">
        <v>69766.401850000009</v>
      </c>
      <c r="H9" s="224">
        <v>-20.520260498416459</v>
      </c>
      <c r="I9" s="148">
        <v>19.533586573295665</v>
      </c>
      <c r="J9" s="1"/>
    </row>
    <row r="10" spans="1:45" s="427" customFormat="1" x14ac:dyDescent="0.2">
      <c r="A10" s="650"/>
      <c r="B10" s="11" t="s">
        <v>233</v>
      </c>
      <c r="C10" s="451">
        <v>0</v>
      </c>
      <c r="D10" s="142" t="s">
        <v>142</v>
      </c>
      <c r="E10" s="454">
        <v>3221.1757199999997</v>
      </c>
      <c r="F10" s="149" t="s">
        <v>142</v>
      </c>
      <c r="G10" s="454">
        <v>3221.1757199999997</v>
      </c>
      <c r="H10" s="149" t="s">
        <v>142</v>
      </c>
      <c r="I10" s="492">
        <v>0.90188275625422665</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234</v>
      </c>
      <c r="C11" s="451">
        <v>1878.45255</v>
      </c>
      <c r="D11" s="142">
        <v>1.4152385684363162</v>
      </c>
      <c r="E11" s="454">
        <v>9249.4264000000003</v>
      </c>
      <c r="F11" s="149">
        <v>6.6083474927699619</v>
      </c>
      <c r="G11" s="454">
        <v>13970.240790000002</v>
      </c>
      <c r="H11" s="149">
        <v>-20.264595535528183</v>
      </c>
      <c r="I11" s="492">
        <v>3.9114659877109803</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426" t="s">
        <v>322</v>
      </c>
      <c r="C12" s="453">
        <v>1878.45255</v>
      </c>
      <c r="D12" s="412">
        <v>1.4152385684363162</v>
      </c>
      <c r="E12" s="455">
        <v>9249.4264000000003</v>
      </c>
      <c r="F12" s="573">
        <v>6.6083474927699619</v>
      </c>
      <c r="G12" s="455">
        <v>12881.58779</v>
      </c>
      <c r="H12" s="573">
        <v>-26.4339463246633</v>
      </c>
      <c r="I12" s="636">
        <v>3.6066588447326282</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319</v>
      </c>
      <c r="C13" s="453">
        <v>0</v>
      </c>
      <c r="D13" s="412" t="s">
        <v>142</v>
      </c>
      <c r="E13" s="455">
        <v>0</v>
      </c>
      <c r="F13" s="573" t="s">
        <v>142</v>
      </c>
      <c r="G13" s="455">
        <v>1088.653</v>
      </c>
      <c r="H13" s="573">
        <v>10251.984572623442</v>
      </c>
      <c r="I13" s="636">
        <v>0.30480714297835104</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11" t="s">
        <v>582</v>
      </c>
      <c r="C14" s="451">
        <v>0</v>
      </c>
      <c r="D14" s="142" t="s">
        <v>142</v>
      </c>
      <c r="E14" s="454">
        <v>0</v>
      </c>
      <c r="F14" s="149" t="s">
        <v>142</v>
      </c>
      <c r="G14" s="454">
        <v>0</v>
      </c>
      <c r="H14" s="149">
        <v>-100</v>
      </c>
      <c r="I14" s="492">
        <v>0</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11" t="s">
        <v>207</v>
      </c>
      <c r="C15" s="451">
        <v>185.63669000000002</v>
      </c>
      <c r="D15" s="142">
        <v>-83.409667738980346</v>
      </c>
      <c r="E15" s="454">
        <v>4244.2005200000003</v>
      </c>
      <c r="F15" s="149">
        <v>29.379412164124517</v>
      </c>
      <c r="G15" s="454">
        <v>6826.8240400000013</v>
      </c>
      <c r="H15" s="149">
        <v>56.30619099973223</v>
      </c>
      <c r="I15" s="492">
        <v>1.9114122968919611</v>
      </c>
      <c r="J15" s="1"/>
    </row>
    <row r="16" spans="1:45" x14ac:dyDescent="0.2">
      <c r="A16" s="1"/>
      <c r="B16" s="426" t="s">
        <v>322</v>
      </c>
      <c r="C16" s="453">
        <v>185.63669000000002</v>
      </c>
      <c r="D16" s="412">
        <v>-9.6165344332639374E-2</v>
      </c>
      <c r="E16" s="455">
        <v>1466.7764099999999</v>
      </c>
      <c r="F16" s="573">
        <v>3.6928313026517565</v>
      </c>
      <c r="G16" s="455">
        <v>2200.3040000000001</v>
      </c>
      <c r="H16" s="573">
        <v>16.900332046174608</v>
      </c>
      <c r="I16" s="636">
        <v>0.6160533943541584</v>
      </c>
      <c r="J16" s="1"/>
    </row>
    <row r="17" spans="1:45" s="427" customFormat="1" x14ac:dyDescent="0.2">
      <c r="A17" s="425"/>
      <c r="B17" s="426" t="s">
        <v>319</v>
      </c>
      <c r="C17" s="453">
        <v>0</v>
      </c>
      <c r="D17" s="412">
        <v>-100</v>
      </c>
      <c r="E17" s="455">
        <v>2777.4241100000004</v>
      </c>
      <c r="F17" s="573">
        <v>48.852530542064464</v>
      </c>
      <c r="G17" s="455">
        <v>4626.5200400000003</v>
      </c>
      <c r="H17" s="573">
        <v>86.148533751588559</v>
      </c>
      <c r="I17" s="636">
        <v>1.2953589025378025</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664</v>
      </c>
      <c r="C18" s="451">
        <v>1233.4716000000001</v>
      </c>
      <c r="D18" s="142">
        <v>111.85988180265156</v>
      </c>
      <c r="E18" s="454">
        <v>8521.3989199999996</v>
      </c>
      <c r="F18" s="149">
        <v>11.644184083802694</v>
      </c>
      <c r="G18" s="454">
        <v>10946.767030000001</v>
      </c>
      <c r="H18" s="149">
        <v>24.488810482531658</v>
      </c>
      <c r="I18" s="492">
        <v>3.0649369296404907</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425"/>
      <c r="B19" s="11" t="s">
        <v>208</v>
      </c>
      <c r="C19" s="451">
        <v>0</v>
      </c>
      <c r="D19" s="142" t="s">
        <v>142</v>
      </c>
      <c r="E19" s="454">
        <v>0</v>
      </c>
      <c r="F19" s="149">
        <v>-100</v>
      </c>
      <c r="G19" s="454">
        <v>0</v>
      </c>
      <c r="H19" s="149">
        <v>-100</v>
      </c>
      <c r="I19" s="492">
        <v>0</v>
      </c>
      <c r="J19" s="1"/>
    </row>
    <row r="20" spans="1:45" x14ac:dyDescent="0.2">
      <c r="A20" s="1"/>
      <c r="B20" s="11" t="s">
        <v>209</v>
      </c>
      <c r="C20" s="451">
        <v>6366.7844300000006</v>
      </c>
      <c r="D20" s="142">
        <v>91.663075634360723</v>
      </c>
      <c r="E20" s="454">
        <v>52934.102030000002</v>
      </c>
      <c r="F20" s="149">
        <v>-0.55791715801019826</v>
      </c>
      <c r="G20" s="454">
        <v>72393.428169999999</v>
      </c>
      <c r="H20" s="149">
        <v>-2.5926326038041609</v>
      </c>
      <c r="I20" s="728">
        <v>20.269116064444937</v>
      </c>
      <c r="J20" s="1"/>
    </row>
    <row r="21" spans="1:45" s="427" customFormat="1" x14ac:dyDescent="0.2">
      <c r="A21" s="160" t="s">
        <v>438</v>
      </c>
      <c r="B21" s="145"/>
      <c r="C21" s="452">
        <v>9664.3452699999998</v>
      </c>
      <c r="D21" s="148">
        <v>40.56702444190686</v>
      </c>
      <c r="E21" s="452">
        <v>78170.30359000001</v>
      </c>
      <c r="F21" s="148">
        <v>7.2369545995490432</v>
      </c>
      <c r="G21" s="452">
        <v>107358.43575</v>
      </c>
      <c r="H21" s="224">
        <v>2.1486655082302408</v>
      </c>
      <c r="I21" s="148">
        <v>30.058814034942593</v>
      </c>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650"/>
      <c r="B22" s="11" t="s">
        <v>613</v>
      </c>
      <c r="C22" s="451">
        <v>0</v>
      </c>
      <c r="D22" s="142" t="s">
        <v>142</v>
      </c>
      <c r="E22" s="454">
        <v>0</v>
      </c>
      <c r="F22" s="149">
        <v>-100</v>
      </c>
      <c r="G22" s="454">
        <v>0</v>
      </c>
      <c r="H22" s="149">
        <v>-100</v>
      </c>
      <c r="I22" s="492">
        <v>0</v>
      </c>
      <c r="J22" s="723"/>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s="427" customFormat="1" x14ac:dyDescent="0.2">
      <c r="A23" s="425"/>
      <c r="B23" s="11" t="s">
        <v>323</v>
      </c>
      <c r="C23" s="451">
        <v>865.14893999999993</v>
      </c>
      <c r="D23" s="142">
        <v>-1.6359234256640629</v>
      </c>
      <c r="E23" s="454">
        <v>6076.5434499999992</v>
      </c>
      <c r="F23" s="149">
        <v>-31.322651912264011</v>
      </c>
      <c r="G23" s="454">
        <v>11398.895839999999</v>
      </c>
      <c r="H23" s="149">
        <v>-25.510617441063427</v>
      </c>
      <c r="I23" s="492">
        <v>3.1915264773056338</v>
      </c>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row>
    <row r="24" spans="1:45" x14ac:dyDescent="0.2">
      <c r="A24" s="160" t="s">
        <v>337</v>
      </c>
      <c r="B24" s="145"/>
      <c r="C24" s="452">
        <v>865.14893999999993</v>
      </c>
      <c r="D24" s="148">
        <v>-1.6359234256640629</v>
      </c>
      <c r="E24" s="452">
        <v>6076.5434499999992</v>
      </c>
      <c r="F24" s="148">
        <v>-48.286471397580371</v>
      </c>
      <c r="G24" s="452">
        <v>11398.895839999999</v>
      </c>
      <c r="H24" s="224">
        <v>-46.272680799836181</v>
      </c>
      <c r="I24" s="148">
        <v>3.1915264773056338</v>
      </c>
      <c r="J24" s="1"/>
    </row>
    <row r="25" spans="1:45" x14ac:dyDescent="0.2">
      <c r="A25" s="650"/>
      <c r="B25" s="11" t="s">
        <v>212</v>
      </c>
      <c r="C25" s="451">
        <v>0</v>
      </c>
      <c r="D25" s="142" t="s">
        <v>142</v>
      </c>
      <c r="E25" s="454">
        <v>0</v>
      </c>
      <c r="F25" s="149">
        <v>-100</v>
      </c>
      <c r="G25" s="454">
        <v>0</v>
      </c>
      <c r="H25" s="149">
        <v>-100</v>
      </c>
      <c r="I25" s="492">
        <v>0</v>
      </c>
      <c r="J25" s="1"/>
    </row>
    <row r="26" spans="1:45" x14ac:dyDescent="0.2">
      <c r="A26" s="1"/>
      <c r="B26" s="11" t="s">
        <v>213</v>
      </c>
      <c r="C26" s="451">
        <v>9357.7271500000006</v>
      </c>
      <c r="D26" s="142">
        <v>12.887729704441533</v>
      </c>
      <c r="E26" s="454">
        <v>84274.481550000011</v>
      </c>
      <c r="F26" s="149">
        <v>24.032433462703054</v>
      </c>
      <c r="G26" s="454">
        <v>132581.20849000002</v>
      </c>
      <c r="H26" s="149">
        <v>31.68234108994158</v>
      </c>
      <c r="I26" s="492">
        <v>37.120826721144383</v>
      </c>
      <c r="J26" s="1"/>
    </row>
    <row r="27" spans="1:45" x14ac:dyDescent="0.2">
      <c r="A27" s="1"/>
      <c r="B27" s="426" t="s">
        <v>322</v>
      </c>
      <c r="C27" s="453">
        <v>8865.2239000000009</v>
      </c>
      <c r="D27" s="412">
        <v>13.660587683989531</v>
      </c>
      <c r="E27" s="455">
        <v>69080.086210000009</v>
      </c>
      <c r="F27" s="573">
        <v>17.850516390139244</v>
      </c>
      <c r="G27" s="455">
        <v>105305.39713000001</v>
      </c>
      <c r="H27" s="573">
        <v>16.508191020583446</v>
      </c>
      <c r="I27" s="636">
        <v>29.483992823604904</v>
      </c>
      <c r="J27" s="1"/>
    </row>
    <row r="28" spans="1:45" x14ac:dyDescent="0.2">
      <c r="A28" s="425"/>
      <c r="B28" s="426" t="s">
        <v>319</v>
      </c>
      <c r="C28" s="453">
        <v>492.50324999999998</v>
      </c>
      <c r="D28" s="412">
        <v>0.57737156813893264</v>
      </c>
      <c r="E28" s="455">
        <v>15194.395339999999</v>
      </c>
      <c r="F28" s="573">
        <v>62.875897814080396</v>
      </c>
      <c r="G28" s="455">
        <v>27275.811359999996</v>
      </c>
      <c r="H28" s="573">
        <v>164.8636182589004</v>
      </c>
      <c r="I28" s="636">
        <v>7.6368338975394812</v>
      </c>
      <c r="J28" s="1"/>
    </row>
    <row r="29" spans="1:45" x14ac:dyDescent="0.2">
      <c r="A29" s="1"/>
      <c r="B29" s="11" t="s">
        <v>214</v>
      </c>
      <c r="C29" s="451">
        <v>0</v>
      </c>
      <c r="D29" s="142" t="s">
        <v>142</v>
      </c>
      <c r="E29" s="454">
        <v>0</v>
      </c>
      <c r="F29" s="149">
        <v>-100</v>
      </c>
      <c r="G29" s="454">
        <v>1102.8101499999998</v>
      </c>
      <c r="H29" s="149">
        <v>-78.893465712343925</v>
      </c>
      <c r="I29" s="492">
        <v>0.30877094084986367</v>
      </c>
      <c r="J29" s="1"/>
    </row>
    <row r="30" spans="1:45" x14ac:dyDescent="0.2">
      <c r="A30" s="1"/>
      <c r="B30" s="11" t="s">
        <v>685</v>
      </c>
      <c r="C30" s="451">
        <v>511.52508</v>
      </c>
      <c r="D30" s="142" t="s">
        <v>142</v>
      </c>
      <c r="E30" s="454">
        <v>1118.1411699999999</v>
      </c>
      <c r="F30" s="149" t="s">
        <v>142</v>
      </c>
      <c r="G30" s="454">
        <v>1118.1411699999999</v>
      </c>
      <c r="H30" s="149" t="s">
        <v>142</v>
      </c>
      <c r="I30" s="492">
        <v>0.31306340539563171</v>
      </c>
      <c r="J30" s="1"/>
    </row>
    <row r="31" spans="1:45" x14ac:dyDescent="0.2">
      <c r="A31" s="1"/>
      <c r="B31" s="11" t="s">
        <v>215</v>
      </c>
      <c r="C31" s="451">
        <v>0</v>
      </c>
      <c r="D31" s="142" t="s">
        <v>142</v>
      </c>
      <c r="E31" s="454">
        <v>0</v>
      </c>
      <c r="F31" s="149">
        <v>-100</v>
      </c>
      <c r="G31" s="454">
        <v>820.53637000000003</v>
      </c>
      <c r="H31" s="149">
        <v>-91.328108115066229</v>
      </c>
      <c r="I31" s="492">
        <v>0.22973835248653809</v>
      </c>
      <c r="J31" s="1"/>
    </row>
    <row r="32" spans="1:45" x14ac:dyDescent="0.2">
      <c r="A32" s="425"/>
      <c r="B32" s="11" t="s">
        <v>584</v>
      </c>
      <c r="C32" s="451">
        <v>0</v>
      </c>
      <c r="D32" s="142" t="s">
        <v>142</v>
      </c>
      <c r="E32" s="454">
        <v>0</v>
      </c>
      <c r="F32" s="149">
        <v>-100</v>
      </c>
      <c r="G32" s="454">
        <v>0</v>
      </c>
      <c r="H32" s="149">
        <v>-100</v>
      </c>
      <c r="I32" s="492">
        <v>0</v>
      </c>
      <c r="J32" s="1"/>
    </row>
    <row r="33" spans="1:10" x14ac:dyDescent="0.2">
      <c r="A33" s="1"/>
      <c r="B33" s="11" t="s">
        <v>650</v>
      </c>
      <c r="C33" s="451">
        <v>0</v>
      </c>
      <c r="D33" s="142" t="s">
        <v>142</v>
      </c>
      <c r="E33" s="454">
        <v>0</v>
      </c>
      <c r="F33" s="149" t="s">
        <v>142</v>
      </c>
      <c r="G33" s="454">
        <v>0</v>
      </c>
      <c r="H33" s="149">
        <v>-100</v>
      </c>
      <c r="I33" s="492">
        <v>0</v>
      </c>
      <c r="J33" s="1"/>
    </row>
    <row r="34" spans="1:10" x14ac:dyDescent="0.2">
      <c r="A34" s="1"/>
      <c r="B34" s="11" t="s">
        <v>217</v>
      </c>
      <c r="C34" s="451">
        <v>838.18197999999995</v>
      </c>
      <c r="D34" s="142">
        <v>-85.433744181714033</v>
      </c>
      <c r="E34" s="454">
        <v>16147.125250000005</v>
      </c>
      <c r="F34" s="149">
        <v>-59.19268679664733</v>
      </c>
      <c r="G34" s="454">
        <v>30431.723770000001</v>
      </c>
      <c r="H34" s="149">
        <v>-47.627392073935155</v>
      </c>
      <c r="I34" s="492">
        <v>8.5204438680094317</v>
      </c>
      <c r="J34" s="1"/>
    </row>
    <row r="35" spans="1:10" x14ac:dyDescent="0.2">
      <c r="A35" s="160" t="s">
        <v>439</v>
      </c>
      <c r="B35" s="145"/>
      <c r="C35" s="452">
        <v>10707.434210000001</v>
      </c>
      <c r="D35" s="148">
        <v>-23.756220461651207</v>
      </c>
      <c r="E35" s="452">
        <v>101539.74797000001</v>
      </c>
      <c r="F35" s="148">
        <v>-14.918741044499154</v>
      </c>
      <c r="G35" s="452">
        <v>166054.41995000001</v>
      </c>
      <c r="H35" s="224">
        <v>-9.3110051299635526</v>
      </c>
      <c r="I35" s="148">
        <v>46.492843287885847</v>
      </c>
      <c r="J35" s="724"/>
    </row>
    <row r="36" spans="1:10" x14ac:dyDescent="0.2">
      <c r="A36" s="650"/>
      <c r="B36" s="11" t="s">
        <v>631</v>
      </c>
      <c r="C36" s="451">
        <v>0</v>
      </c>
      <c r="D36" s="142" t="s">
        <v>142</v>
      </c>
      <c r="E36" s="454">
        <v>0</v>
      </c>
      <c r="F36" s="149">
        <v>-100</v>
      </c>
      <c r="G36" s="454">
        <v>0</v>
      </c>
      <c r="H36" s="149">
        <v>-100</v>
      </c>
      <c r="I36" s="492">
        <v>0</v>
      </c>
      <c r="J36" s="1"/>
    </row>
    <row r="37" spans="1:10" x14ac:dyDescent="0.2">
      <c r="A37" s="425"/>
      <c r="B37" s="11" t="s">
        <v>647</v>
      </c>
      <c r="C37" s="451">
        <v>0</v>
      </c>
      <c r="D37" s="142" t="s">
        <v>142</v>
      </c>
      <c r="E37" s="454">
        <v>0</v>
      </c>
      <c r="F37" s="149" t="s">
        <v>142</v>
      </c>
      <c r="G37" s="454">
        <v>0</v>
      </c>
      <c r="H37" s="149">
        <v>-100</v>
      </c>
      <c r="I37" s="492">
        <v>0</v>
      </c>
      <c r="J37" s="166"/>
    </row>
    <row r="38" spans="1:10" x14ac:dyDescent="0.2">
      <c r="A38" s="425"/>
      <c r="B38" s="11" t="s">
        <v>571</v>
      </c>
      <c r="C38" s="451">
        <v>0</v>
      </c>
      <c r="D38" s="142" t="s">
        <v>142</v>
      </c>
      <c r="E38" s="454">
        <v>0</v>
      </c>
      <c r="F38" s="149" t="s">
        <v>142</v>
      </c>
      <c r="G38" s="454">
        <v>0</v>
      </c>
      <c r="H38" s="149">
        <v>-100</v>
      </c>
      <c r="I38" s="492">
        <v>0</v>
      </c>
      <c r="J38" s="1"/>
    </row>
    <row r="39" spans="1:10" x14ac:dyDescent="0.2">
      <c r="A39" s="160" t="s">
        <v>455</v>
      </c>
      <c r="B39" s="145"/>
      <c r="C39" s="452">
        <v>0</v>
      </c>
      <c r="D39" s="148" t="s">
        <v>142</v>
      </c>
      <c r="E39" s="452">
        <v>0</v>
      </c>
      <c r="F39" s="148">
        <v>-100</v>
      </c>
      <c r="G39" s="452">
        <v>0</v>
      </c>
      <c r="H39" s="224">
        <v>-100</v>
      </c>
      <c r="I39" s="452">
        <v>0</v>
      </c>
      <c r="J39" s="1"/>
    </row>
    <row r="40" spans="1:10" ht="14.25" customHeight="1" x14ac:dyDescent="0.2">
      <c r="A40" s="657" t="s">
        <v>114</v>
      </c>
      <c r="B40" s="658"/>
      <c r="C40" s="658">
        <v>26772.828910000004</v>
      </c>
      <c r="D40" s="659">
        <v>-20.780774297500752</v>
      </c>
      <c r="E40" s="150">
        <v>230899.90686000002</v>
      </c>
      <c r="F40" s="659">
        <v>-14.536234444884288</v>
      </c>
      <c r="G40" s="150">
        <v>357161.24936000002</v>
      </c>
      <c r="H40" s="660">
        <v>-13.937106226876272</v>
      </c>
      <c r="I40" s="661">
        <v>100</v>
      </c>
      <c r="J40" s="1"/>
    </row>
    <row r="41" spans="1:10" ht="14.25" customHeight="1" x14ac:dyDescent="0.2">
      <c r="A41" s="671" t="s">
        <v>324</v>
      </c>
      <c r="B41" s="691"/>
      <c r="C41" s="181">
        <v>12162.784740000001</v>
      </c>
      <c r="D41" s="155">
        <v>16.725384630552924</v>
      </c>
      <c r="E41" s="514">
        <v>88317.687940000003</v>
      </c>
      <c r="F41" s="515">
        <v>15.689979881021179</v>
      </c>
      <c r="G41" s="514">
        <v>131334.05594999998</v>
      </c>
      <c r="H41" s="515">
        <v>10.764662813002644</v>
      </c>
      <c r="I41" s="515">
        <v>36.771641992332171</v>
      </c>
      <c r="J41" s="1"/>
    </row>
    <row r="42" spans="1:10" ht="14.25" customHeight="1" x14ac:dyDescent="0.2">
      <c r="A42" s="671" t="s">
        <v>325</v>
      </c>
      <c r="B42" s="691"/>
      <c r="C42" s="181">
        <v>14610.044169999999</v>
      </c>
      <c r="D42" s="155">
        <v>-37.499472260358075</v>
      </c>
      <c r="E42" s="514">
        <v>142582.21892000001</v>
      </c>
      <c r="F42" s="515">
        <v>-26.440653264081149</v>
      </c>
      <c r="G42" s="514">
        <v>225827.19341000001</v>
      </c>
      <c r="H42" s="515">
        <v>-23.817679508101101</v>
      </c>
      <c r="I42" s="515">
        <v>63.228358007667815</v>
      </c>
      <c r="J42" s="1"/>
    </row>
    <row r="43" spans="1:10" ht="14.25" customHeight="1" x14ac:dyDescent="0.2">
      <c r="A43" s="469" t="s">
        <v>442</v>
      </c>
      <c r="B43" s="153"/>
      <c r="C43" s="405">
        <v>8210.8707100000011</v>
      </c>
      <c r="D43" s="406">
        <v>-43.170932042258457</v>
      </c>
      <c r="E43" s="407">
        <v>67766.417440000005</v>
      </c>
      <c r="F43" s="408">
        <v>-10.072294736141558</v>
      </c>
      <c r="G43" s="407">
        <v>104731.40943000003</v>
      </c>
      <c r="H43" s="408">
        <v>-11.758672037696231</v>
      </c>
      <c r="I43" s="408">
        <v>29.323284543793328</v>
      </c>
      <c r="J43" s="1"/>
    </row>
    <row r="44" spans="1:10" ht="14.25" customHeight="1" x14ac:dyDescent="0.2">
      <c r="A44" s="469" t="s">
        <v>443</v>
      </c>
      <c r="B44" s="153"/>
      <c r="C44" s="405">
        <v>18561.958200000005</v>
      </c>
      <c r="D44" s="406">
        <v>-4.0602157524280038</v>
      </c>
      <c r="E44" s="407">
        <v>163133.48942000003</v>
      </c>
      <c r="F44" s="408">
        <v>-16.262922985422907</v>
      </c>
      <c r="G44" s="407">
        <v>252429.83993000002</v>
      </c>
      <c r="H44" s="408">
        <v>-14.809673555523611</v>
      </c>
      <c r="I44" s="408">
        <v>70.676715456206679</v>
      </c>
    </row>
    <row r="45" spans="1:10" s="1" customFormat="1" ht="15" customHeight="1" x14ac:dyDescent="0.2">
      <c r="A45" s="671" t="s">
        <v>444</v>
      </c>
      <c r="B45" s="691"/>
      <c r="C45" s="181">
        <v>3111.9241500000003</v>
      </c>
      <c r="D45" s="155">
        <v>27.82863380088838</v>
      </c>
      <c r="E45" s="514">
        <v>20992.001039999999</v>
      </c>
      <c r="F45" s="706">
        <v>28.716414671012576</v>
      </c>
      <c r="G45" s="514">
        <v>28138.183540000002</v>
      </c>
      <c r="H45" s="706">
        <v>6.9318643056824527</v>
      </c>
      <c r="I45" s="515">
        <v>7.8782856736056974</v>
      </c>
    </row>
    <row r="46" spans="1:10" s="55" customFormat="1" ht="11.25" x14ac:dyDescent="0.2">
      <c r="I46" s="55" t="s">
        <v>220</v>
      </c>
    </row>
    <row r="47" spans="1:10" s="1" customFormat="1" ht="15" customHeight="1" x14ac:dyDescent="0.2">
      <c r="A47" s="828" t="s">
        <v>654</v>
      </c>
      <c r="B47" s="828"/>
      <c r="C47" s="828"/>
      <c r="D47" s="828"/>
      <c r="E47" s="828"/>
      <c r="F47" s="828"/>
      <c r="G47" s="828"/>
      <c r="H47" s="828"/>
      <c r="I47" s="828"/>
    </row>
    <row r="48" spans="1:10" s="1" customFormat="1" x14ac:dyDescent="0.2">
      <c r="A48" s="428" t="s">
        <v>468</v>
      </c>
      <c r="I48" s="653"/>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sheetData>
  <mergeCells count="6">
    <mergeCell ref="A47:I47"/>
    <mergeCell ref="A3:A4"/>
    <mergeCell ref="B3:B4"/>
    <mergeCell ref="C3:D3"/>
    <mergeCell ref="E3:F3"/>
    <mergeCell ref="G3:I3"/>
  </mergeCells>
  <conditionalFormatting sqref="D15:D16">
    <cfRule type="cellIs" dxfId="53" priority="1" operator="between">
      <formula>-0.05</formula>
      <formula>0.05</formula>
    </cfRule>
  </conditionalFormatting>
  <conditionalFormatting sqref="F43:F45">
    <cfRule type="cellIs" dxfId="52" priority="10" operator="between">
      <formula>0</formula>
      <formula>0.5</formula>
    </cfRule>
    <cfRule type="cellIs" dxfId="51" priority="11" operator="between">
      <formula>-0.49</formula>
      <formula>0.49</formula>
    </cfRule>
  </conditionalFormatting>
  <conditionalFormatting sqref="H43:H45">
    <cfRule type="cellIs" dxfId="50" priority="12" operator="between">
      <formula>0</formula>
      <formula>0.5</formula>
    </cfRule>
    <cfRule type="cellIs" dxfId="49" priority="13" operator="between">
      <formula>-0.49</formula>
      <formula>0.49</formula>
    </cfRule>
  </conditionalFormatting>
  <conditionalFormatting sqref="I8">
    <cfRule type="cellIs" dxfId="48" priority="38" operator="between">
      <formula>0</formula>
      <formula>0.5</formula>
    </cfRule>
    <cfRule type="cellIs" dxfId="47" priority="39" operator="between">
      <formula>0</formula>
      <formula>0.49</formula>
    </cfRule>
  </conditionalFormatting>
  <conditionalFormatting sqref="I40:I43">
    <cfRule type="cellIs" dxfId="46" priority="2" operator="between">
      <formula>0</formula>
      <formula>0.5</formula>
    </cfRule>
    <cfRule type="cellIs" dxfId="45" priority="3"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20" t="s">
        <v>18</v>
      </c>
      <c r="B1" s="820"/>
      <c r="C1" s="820"/>
      <c r="D1" s="820"/>
      <c r="E1" s="820"/>
      <c r="F1" s="820"/>
      <c r="G1" s="1"/>
      <c r="H1" s="1"/>
    </row>
    <row r="2" spans="1:9" x14ac:dyDescent="0.2">
      <c r="A2" s="821"/>
      <c r="B2" s="821"/>
      <c r="C2" s="821"/>
      <c r="D2" s="821"/>
      <c r="E2" s="821"/>
      <c r="F2" s="821"/>
      <c r="G2" s="10"/>
      <c r="H2" s="55" t="s">
        <v>463</v>
      </c>
    </row>
    <row r="3" spans="1:9" x14ac:dyDescent="0.2">
      <c r="A3" s="11"/>
      <c r="B3" s="785">
        <f>INDICE!A3</f>
        <v>45505</v>
      </c>
      <c r="C3" s="785">
        <v>41671</v>
      </c>
      <c r="D3" s="783" t="s">
        <v>115</v>
      </c>
      <c r="E3" s="783"/>
      <c r="F3" s="783" t="s">
        <v>116</v>
      </c>
      <c r="G3" s="783"/>
      <c r="H3" s="783"/>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12162.784739999999</v>
      </c>
      <c r="C5" s="227">
        <v>16.725384630552924</v>
      </c>
      <c r="D5" s="226">
        <v>88317.687940000003</v>
      </c>
      <c r="E5" s="227">
        <v>15.689979881021179</v>
      </c>
      <c r="F5" s="226">
        <v>131334.05594999998</v>
      </c>
      <c r="G5" s="227">
        <v>10.76466281300263</v>
      </c>
      <c r="H5" s="227">
        <v>36.771641992332171</v>
      </c>
    </row>
    <row r="6" spans="1:9" x14ac:dyDescent="0.2">
      <c r="A6" s="402" t="s">
        <v>327</v>
      </c>
      <c r="B6" s="712">
        <v>8865.223899999999</v>
      </c>
      <c r="C6" s="468">
        <v>13.660587683989519</v>
      </c>
      <c r="D6" s="429">
        <v>69080.086210000009</v>
      </c>
      <c r="E6" s="430">
        <v>17.850516390139244</v>
      </c>
      <c r="F6" s="429">
        <v>105305.39713</v>
      </c>
      <c r="G6" s="430">
        <v>16.508191020583411</v>
      </c>
      <c r="H6" s="714">
        <v>29.4839928236049</v>
      </c>
    </row>
    <row r="7" spans="1:9" x14ac:dyDescent="0.2">
      <c r="A7" s="402" t="s">
        <v>515</v>
      </c>
      <c r="B7" s="713">
        <v>1233.4716000000001</v>
      </c>
      <c r="C7" s="500">
        <v>111.85988180265156</v>
      </c>
      <c r="D7" s="431">
        <v>8521.3989199999996</v>
      </c>
      <c r="E7" s="500">
        <v>11.644184083802694</v>
      </c>
      <c r="F7" s="431">
        <v>10946.767029999999</v>
      </c>
      <c r="G7" s="438">
        <v>24.488810482531637</v>
      </c>
      <c r="H7" s="737">
        <v>3.0649369296404898</v>
      </c>
    </row>
    <row r="8" spans="1:9" x14ac:dyDescent="0.2">
      <c r="A8" s="402" t="s">
        <v>516</v>
      </c>
      <c r="B8" s="713">
        <v>2064.0892399999998</v>
      </c>
      <c r="C8" s="468">
        <v>1.2774394488296175</v>
      </c>
      <c r="D8" s="429">
        <v>10716.202810000001</v>
      </c>
      <c r="E8" s="468">
        <v>6.1996398483186717</v>
      </c>
      <c r="F8" s="429">
        <v>15081.89179</v>
      </c>
      <c r="G8" s="468">
        <v>-22.227977134227991</v>
      </c>
      <c r="H8" s="714">
        <v>4.2227122390867873</v>
      </c>
    </row>
    <row r="9" spans="1:9" x14ac:dyDescent="0.2">
      <c r="A9" s="409" t="s">
        <v>329</v>
      </c>
      <c r="B9" s="411">
        <v>14610.044169999999</v>
      </c>
      <c r="C9" s="227">
        <v>-37.499472260358061</v>
      </c>
      <c r="D9" s="411">
        <v>142582.21892000001</v>
      </c>
      <c r="E9" s="227">
        <v>-26.44065326408116</v>
      </c>
      <c r="F9" s="411">
        <v>225827.19341000001</v>
      </c>
      <c r="G9" s="227">
        <v>-23.808938630679126</v>
      </c>
      <c r="H9" s="227">
        <v>63.228358007667815</v>
      </c>
    </row>
    <row r="10" spans="1:9" x14ac:dyDescent="0.2">
      <c r="A10" s="402" t="s">
        <v>330</v>
      </c>
      <c r="B10" s="712">
        <v>865.14893999999993</v>
      </c>
      <c r="C10" s="432">
        <v>-56.348899518661199</v>
      </c>
      <c r="D10" s="429">
        <v>15528.53162</v>
      </c>
      <c r="E10" s="430">
        <v>-41.598285011265659</v>
      </c>
      <c r="F10" s="429">
        <v>32052.245669999993</v>
      </c>
      <c r="G10" s="430">
        <v>-23.549015842923463</v>
      </c>
      <c r="H10" s="714">
        <v>8.9741666341000474</v>
      </c>
    </row>
    <row r="11" spans="1:9" x14ac:dyDescent="0.2">
      <c r="A11" s="402" t="s">
        <v>331</v>
      </c>
      <c r="B11" s="712">
        <v>3156.3252900000002</v>
      </c>
      <c r="C11" s="430">
        <v>-50.69698384283766</v>
      </c>
      <c r="D11" s="429">
        <v>37066.917280000001</v>
      </c>
      <c r="E11" s="73">
        <v>-16.984637345880181</v>
      </c>
      <c r="F11" s="429">
        <v>54914.143539999997</v>
      </c>
      <c r="G11" s="430">
        <v>-15.247450123243974</v>
      </c>
      <c r="H11" s="714">
        <v>15.375168397579825</v>
      </c>
    </row>
    <row r="12" spans="1:9" x14ac:dyDescent="0.2">
      <c r="A12" s="402" t="s">
        <v>332</v>
      </c>
      <c r="B12" s="712">
        <v>2207.1483699999999</v>
      </c>
      <c r="C12" s="438">
        <v>-46.122581269123124</v>
      </c>
      <c r="D12" s="429">
        <v>22169.523400000002</v>
      </c>
      <c r="E12" s="430">
        <v>-30.68898155688159</v>
      </c>
      <c r="F12" s="429">
        <v>33324.106420000004</v>
      </c>
      <c r="G12" s="430">
        <v>-31.185357482595972</v>
      </c>
      <c r="H12" s="714">
        <v>9.3302693054506136</v>
      </c>
    </row>
    <row r="13" spans="1:9" x14ac:dyDescent="0.2">
      <c r="A13" s="402" t="s">
        <v>333</v>
      </c>
      <c r="B13" s="712">
        <v>1938.11519</v>
      </c>
      <c r="C13" s="430">
        <v>-43.487572910876438</v>
      </c>
      <c r="D13" s="429">
        <v>23714.580080000003</v>
      </c>
      <c r="E13" s="430">
        <v>-36.565466676379174</v>
      </c>
      <c r="F13" s="429">
        <v>32985.100930000001</v>
      </c>
      <c r="G13" s="430">
        <v>-44.85113789609796</v>
      </c>
      <c r="H13" s="714">
        <v>9.2353526562879527</v>
      </c>
    </row>
    <row r="14" spans="1:9" x14ac:dyDescent="0.2">
      <c r="A14" s="402" t="s">
        <v>334</v>
      </c>
      <c r="B14" s="712">
        <v>2229.9680300000005</v>
      </c>
      <c r="C14" s="430">
        <v>23.959151638752644</v>
      </c>
      <c r="D14" s="429">
        <v>16300.932470000003</v>
      </c>
      <c r="E14" s="430">
        <v>-19.368650714337981</v>
      </c>
      <c r="F14" s="429">
        <v>25931.28946</v>
      </c>
      <c r="G14" s="430">
        <v>-15.493366754530379</v>
      </c>
      <c r="H14" s="714">
        <v>7.2603871518722922</v>
      </c>
    </row>
    <row r="15" spans="1:9" x14ac:dyDescent="0.2">
      <c r="A15" s="402" t="s">
        <v>661</v>
      </c>
      <c r="B15" s="712">
        <v>1649.9038500000001</v>
      </c>
      <c r="C15" s="500">
        <v>60.171166164426367</v>
      </c>
      <c r="D15" s="429">
        <v>9833.4192500000008</v>
      </c>
      <c r="E15" s="500">
        <v>0</v>
      </c>
      <c r="F15" s="429">
        <v>14224.546709999999</v>
      </c>
      <c r="G15" s="500">
        <v>0</v>
      </c>
      <c r="H15" s="714">
        <v>3.9826679785360461</v>
      </c>
    </row>
    <row r="16" spans="1:9" x14ac:dyDescent="0.2">
      <c r="A16" s="402" t="s">
        <v>335</v>
      </c>
      <c r="B16" s="712">
        <v>2563.4344999999998</v>
      </c>
      <c r="C16" s="430">
        <v>-44.715769434666093</v>
      </c>
      <c r="D16" s="429">
        <v>17968.31482</v>
      </c>
      <c r="E16" s="430">
        <v>-40.097283760524014</v>
      </c>
      <c r="F16" s="429">
        <v>32395.760679999999</v>
      </c>
      <c r="G16" s="430">
        <v>-32.147020832913597</v>
      </c>
      <c r="H16" s="715">
        <v>9.0703458838410409</v>
      </c>
    </row>
    <row r="17" spans="1:8" x14ac:dyDescent="0.2">
      <c r="A17" s="409" t="s">
        <v>534</v>
      </c>
      <c r="B17" s="516">
        <v>0</v>
      </c>
      <c r="C17" s="656" t="s">
        <v>142</v>
      </c>
      <c r="D17" s="411">
        <v>0</v>
      </c>
      <c r="E17" s="646" t="s">
        <v>142</v>
      </c>
      <c r="F17" s="411">
        <v>0</v>
      </c>
      <c r="G17" s="413">
        <v>-100</v>
      </c>
      <c r="H17" s="411">
        <v>0</v>
      </c>
    </row>
    <row r="18" spans="1:8" x14ac:dyDescent="0.2">
      <c r="A18" s="410" t="s">
        <v>114</v>
      </c>
      <c r="B18" s="61">
        <v>26772.828909999997</v>
      </c>
      <c r="C18" s="62">
        <v>-20.780774297500773</v>
      </c>
      <c r="D18" s="61">
        <v>230899.90686000002</v>
      </c>
      <c r="E18" s="62">
        <v>-14.536234444884288</v>
      </c>
      <c r="F18" s="61">
        <v>357161.24936000002</v>
      </c>
      <c r="G18" s="62">
        <v>-13.937106226876272</v>
      </c>
      <c r="H18" s="62">
        <v>100</v>
      </c>
    </row>
    <row r="19" spans="1:8" x14ac:dyDescent="0.2">
      <c r="A19" s="156"/>
      <c r="B19" s="1"/>
      <c r="C19" s="1"/>
      <c r="D19" s="1"/>
      <c r="E19" s="1"/>
      <c r="F19" s="1"/>
      <c r="G19" s="1"/>
      <c r="H19" s="161" t="s">
        <v>220</v>
      </c>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44" priority="5" operator="between">
      <formula>0.0001</formula>
      <formula>0.44999</formula>
    </cfRule>
  </conditionalFormatting>
  <conditionalFormatting sqref="C15">
    <cfRule type="cellIs" dxfId="43" priority="11" operator="between">
      <formula>0.0001</formula>
      <formula>0.44999</formula>
    </cfRule>
  </conditionalFormatting>
  <conditionalFormatting sqref="C16:C17">
    <cfRule type="cellIs" dxfId="42" priority="20" operator="between">
      <formula>0</formula>
      <formula>0.5</formula>
    </cfRule>
    <cfRule type="cellIs" dxfId="41" priority="21" operator="between">
      <formula>0</formula>
      <formula>0.49</formula>
    </cfRule>
  </conditionalFormatting>
  <conditionalFormatting sqref="E7">
    <cfRule type="cellIs" dxfId="40" priority="1" operator="between">
      <formula>0.0001</formula>
      <formula>0.44999</formula>
    </cfRule>
  </conditionalFormatting>
  <conditionalFormatting sqref="E11">
    <cfRule type="cellIs" dxfId="39" priority="14" operator="between">
      <formula>-0.5</formula>
      <formula>0.5</formula>
    </cfRule>
    <cfRule type="cellIs" dxfId="38" priority="15" operator="between">
      <formula>0</formula>
      <formula>0.49</formula>
    </cfRule>
  </conditionalFormatting>
  <conditionalFormatting sqref="E15">
    <cfRule type="cellIs" dxfId="37" priority="7" operator="between">
      <formula>0.0001</formula>
      <formula>0.44999</formula>
    </cfRule>
  </conditionalFormatting>
  <conditionalFormatting sqref="E17:E18">
    <cfRule type="cellIs" dxfId="36" priority="25" operator="between">
      <formula>0.00001</formula>
      <formula>0.049999</formula>
    </cfRule>
  </conditionalFormatting>
  <conditionalFormatting sqref="G15">
    <cfRule type="cellIs" dxfId="35" priority="6" operator="between">
      <formula>0.0001</formula>
      <formula>0.44999</formula>
    </cfRule>
  </conditionalFormatting>
  <conditionalFormatting sqref="G17:G18">
    <cfRule type="cellIs" dxfId="34" priority="24" operator="between">
      <formula>0.00001</formula>
      <formula>0.049999</formula>
    </cfRule>
  </conditionalFormatting>
  <conditionalFormatting sqref="H7">
    <cfRule type="cellIs" dxfId="33"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85">
        <f>INDICE!A3</f>
        <v>45505</v>
      </c>
      <c r="C3" s="783">
        <v>41671</v>
      </c>
      <c r="D3" s="783" t="s">
        <v>115</v>
      </c>
      <c r="E3" s="783"/>
      <c r="F3" s="783" t="s">
        <v>116</v>
      </c>
      <c r="G3" s="783"/>
      <c r="H3" s="1"/>
    </row>
    <row r="4" spans="1:8" x14ac:dyDescent="0.2">
      <c r="A4" s="66"/>
      <c r="B4" s="184" t="s">
        <v>339</v>
      </c>
      <c r="C4" s="185" t="s">
        <v>417</v>
      </c>
      <c r="D4" s="184" t="s">
        <v>339</v>
      </c>
      <c r="E4" s="185" t="s">
        <v>417</v>
      </c>
      <c r="F4" s="184" t="s">
        <v>339</v>
      </c>
      <c r="G4" s="186" t="s">
        <v>417</v>
      </c>
      <c r="H4" s="1"/>
    </row>
    <row r="5" spans="1:8" x14ac:dyDescent="0.2">
      <c r="A5" s="433" t="s">
        <v>464</v>
      </c>
      <c r="B5" s="434">
        <v>33.250940173340844</v>
      </c>
      <c r="C5" s="416">
        <v>7.073346742990215</v>
      </c>
      <c r="D5" s="435">
        <v>31.188817181638289</v>
      </c>
      <c r="E5" s="416">
        <v>-20.968490856761562</v>
      </c>
      <c r="F5" s="435">
        <v>32.816755964119785</v>
      </c>
      <c r="G5" s="416">
        <v>-32.948573411591909</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20" t="s">
        <v>336</v>
      </c>
      <c r="B1" s="820"/>
      <c r="C1" s="820"/>
      <c r="D1" s="820"/>
      <c r="E1" s="820"/>
      <c r="F1" s="820"/>
      <c r="G1" s="820"/>
      <c r="H1" s="1"/>
      <c r="I1" s="1"/>
    </row>
    <row r="2" spans="1:15" x14ac:dyDescent="0.2">
      <c r="A2" s="821"/>
      <c r="B2" s="821"/>
      <c r="C2" s="821"/>
      <c r="D2" s="821"/>
      <c r="E2" s="821"/>
      <c r="F2" s="821"/>
      <c r="G2" s="821"/>
      <c r="H2" s="10"/>
      <c r="I2" s="55" t="s">
        <v>463</v>
      </c>
    </row>
    <row r="3" spans="1:15" x14ac:dyDescent="0.2">
      <c r="A3" s="800" t="s">
        <v>447</v>
      </c>
      <c r="B3" s="800" t="s">
        <v>448</v>
      </c>
      <c r="C3" s="781">
        <f>INDICE!A3</f>
        <v>45505</v>
      </c>
      <c r="D3" s="782">
        <v>41671</v>
      </c>
      <c r="E3" s="782" t="s">
        <v>115</v>
      </c>
      <c r="F3" s="782"/>
      <c r="G3" s="782" t="s">
        <v>116</v>
      </c>
      <c r="H3" s="782"/>
      <c r="I3" s="782"/>
    </row>
    <row r="4" spans="1:15" x14ac:dyDescent="0.2">
      <c r="A4" s="801"/>
      <c r="B4" s="801"/>
      <c r="C4" s="82" t="s">
        <v>54</v>
      </c>
      <c r="D4" s="82" t="s">
        <v>417</v>
      </c>
      <c r="E4" s="82" t="s">
        <v>54</v>
      </c>
      <c r="F4" s="82" t="s">
        <v>417</v>
      </c>
      <c r="G4" s="82" t="s">
        <v>54</v>
      </c>
      <c r="H4" s="83" t="s">
        <v>417</v>
      </c>
      <c r="I4" s="83" t="s">
        <v>106</v>
      </c>
    </row>
    <row r="5" spans="1:15" x14ac:dyDescent="0.2">
      <c r="A5" s="11"/>
      <c r="B5" s="11" t="s">
        <v>266</v>
      </c>
      <c r="C5" s="747">
        <v>0</v>
      </c>
      <c r="D5" s="142" t="s">
        <v>142</v>
      </c>
      <c r="E5" s="758">
        <v>48.195209999999996</v>
      </c>
      <c r="F5" s="142">
        <v>-94.72279405239199</v>
      </c>
      <c r="G5" s="758">
        <v>48.195209999999996</v>
      </c>
      <c r="H5" s="142">
        <v>-97.693065344913833</v>
      </c>
      <c r="I5" s="759">
        <v>9.7026112677229145E-2</v>
      </c>
      <c r="K5" s="167"/>
      <c r="M5" s="167"/>
      <c r="O5" s="167"/>
    </row>
    <row r="6" spans="1:15" x14ac:dyDescent="0.2">
      <c r="A6" s="11"/>
      <c r="B6" s="11" t="s">
        <v>665</v>
      </c>
      <c r="C6" s="747">
        <v>1.1756500000000001</v>
      </c>
      <c r="D6" s="142">
        <v>8.1923009672105476</v>
      </c>
      <c r="E6" s="758">
        <v>30.168540000000004</v>
      </c>
      <c r="F6" s="142">
        <v>2.6975321102760295</v>
      </c>
      <c r="G6" s="758">
        <v>47.397120000000001</v>
      </c>
      <c r="H6" s="142">
        <v>7.6204445857269416</v>
      </c>
      <c r="I6" s="759">
        <v>9.541940590561078E-2</v>
      </c>
    </row>
    <row r="7" spans="1:15" x14ac:dyDescent="0.2">
      <c r="A7" s="11"/>
      <c r="B7" s="11" t="s">
        <v>233</v>
      </c>
      <c r="C7" s="747">
        <v>0</v>
      </c>
      <c r="D7" s="142" t="s">
        <v>142</v>
      </c>
      <c r="E7" s="758">
        <v>0</v>
      </c>
      <c r="F7" s="142" t="s">
        <v>142</v>
      </c>
      <c r="G7" s="758">
        <v>17.96968</v>
      </c>
      <c r="H7" s="142">
        <v>-98.312991263204495</v>
      </c>
      <c r="I7" s="759">
        <v>3.6176379280300909E-2</v>
      </c>
    </row>
    <row r="8" spans="1:15" x14ac:dyDescent="0.2">
      <c r="A8" s="11"/>
      <c r="B8" s="11" t="s">
        <v>270</v>
      </c>
      <c r="C8" s="747">
        <v>0</v>
      </c>
      <c r="D8" s="142" t="s">
        <v>142</v>
      </c>
      <c r="E8" s="758">
        <v>321.02879999999999</v>
      </c>
      <c r="F8" s="142" t="s">
        <v>142</v>
      </c>
      <c r="G8" s="758">
        <v>321.02879999999999</v>
      </c>
      <c r="H8" s="142">
        <v>88.816557526567365</v>
      </c>
      <c r="I8" s="759">
        <v>0.64629195559964692</v>
      </c>
    </row>
    <row r="9" spans="1:15" x14ac:dyDescent="0.2">
      <c r="A9" s="11"/>
      <c r="B9" s="11" t="s">
        <v>274</v>
      </c>
      <c r="C9" s="747">
        <v>0</v>
      </c>
      <c r="D9" s="142" t="s">
        <v>142</v>
      </c>
      <c r="E9" s="758">
        <v>0</v>
      </c>
      <c r="F9" s="142">
        <v>-100</v>
      </c>
      <c r="G9" s="758">
        <v>0</v>
      </c>
      <c r="H9" s="142">
        <v>-100</v>
      </c>
      <c r="I9" s="759">
        <v>0</v>
      </c>
    </row>
    <row r="10" spans="1:15" x14ac:dyDescent="0.2">
      <c r="A10" s="11"/>
      <c r="B10" s="11" t="s">
        <v>234</v>
      </c>
      <c r="C10" s="747">
        <v>633.10888999999997</v>
      </c>
      <c r="D10" s="142">
        <v>-45.907771473685209</v>
      </c>
      <c r="E10" s="758">
        <v>7764.9249499999996</v>
      </c>
      <c r="F10" s="142">
        <v>-72.659794748866844</v>
      </c>
      <c r="G10" s="758">
        <v>17463.356510000001</v>
      </c>
      <c r="H10" s="142">
        <v>-55.070879129518403</v>
      </c>
      <c r="I10" s="760">
        <v>35.157053915978025</v>
      </c>
    </row>
    <row r="11" spans="1:15" x14ac:dyDescent="0.2">
      <c r="A11" s="11"/>
      <c r="B11" s="767" t="s">
        <v>322</v>
      </c>
      <c r="C11" s="748">
        <v>615.12298999999996</v>
      </c>
      <c r="D11" s="412">
        <v>-46.186284659032914</v>
      </c>
      <c r="E11" s="761">
        <v>7405.7349799999993</v>
      </c>
      <c r="F11" s="412">
        <v>-73.53916241168784</v>
      </c>
      <c r="G11" s="761">
        <v>16651.351410000003</v>
      </c>
      <c r="H11" s="412">
        <v>-56.086717397747385</v>
      </c>
      <c r="I11" s="762">
        <v>33.522333404809288</v>
      </c>
    </row>
    <row r="12" spans="1:15" x14ac:dyDescent="0.2">
      <c r="A12" s="11"/>
      <c r="B12" s="767" t="s">
        <v>319</v>
      </c>
      <c r="C12" s="748">
        <v>17.985899999999997</v>
      </c>
      <c r="D12" s="412">
        <v>-34.274024684103559</v>
      </c>
      <c r="E12" s="761">
        <v>359.18996999999996</v>
      </c>
      <c r="F12" s="412">
        <v>-13.153377690501046</v>
      </c>
      <c r="G12" s="761">
        <v>812.00509999999997</v>
      </c>
      <c r="H12" s="412">
        <v>-14.522906917040853</v>
      </c>
      <c r="I12" s="762">
        <v>1.6347205111687393</v>
      </c>
    </row>
    <row r="13" spans="1:15" x14ac:dyDescent="0.2">
      <c r="A13" s="11"/>
      <c r="B13" s="11" t="s">
        <v>582</v>
      </c>
      <c r="C13" s="747">
        <v>0</v>
      </c>
      <c r="D13" s="142">
        <v>-100</v>
      </c>
      <c r="E13" s="758">
        <v>500.16659999999996</v>
      </c>
      <c r="F13" s="142">
        <v>67.757791212862486</v>
      </c>
      <c r="G13" s="758">
        <v>748.71042999999997</v>
      </c>
      <c r="H13" s="142">
        <v>88.815501730927522</v>
      </c>
      <c r="I13" s="759">
        <v>1.5072963172854044</v>
      </c>
    </row>
    <row r="14" spans="1:15" x14ac:dyDescent="0.2">
      <c r="A14" s="11"/>
      <c r="B14" s="11" t="s">
        <v>235</v>
      </c>
      <c r="C14" s="747">
        <v>0</v>
      </c>
      <c r="D14" s="142" t="s">
        <v>142</v>
      </c>
      <c r="E14" s="758">
        <v>1.73546</v>
      </c>
      <c r="F14" s="142" t="s">
        <v>142</v>
      </c>
      <c r="G14" s="758">
        <v>1.73546</v>
      </c>
      <c r="H14" s="142">
        <v>-99.671364442396197</v>
      </c>
      <c r="I14" s="759">
        <v>3.4938106402446238E-3</v>
      </c>
    </row>
    <row r="15" spans="1:15" x14ac:dyDescent="0.2">
      <c r="A15" s="11"/>
      <c r="B15" s="11" t="s">
        <v>275</v>
      </c>
      <c r="C15" s="747">
        <v>0</v>
      </c>
      <c r="D15" s="142" t="s">
        <v>142</v>
      </c>
      <c r="E15" s="758">
        <v>0</v>
      </c>
      <c r="F15" s="142" t="s">
        <v>142</v>
      </c>
      <c r="G15" s="758">
        <v>0</v>
      </c>
      <c r="H15" s="142">
        <v>-100</v>
      </c>
      <c r="I15" s="759">
        <v>0</v>
      </c>
    </row>
    <row r="16" spans="1:15" x14ac:dyDescent="0.2">
      <c r="A16" s="11"/>
      <c r="B16" s="11" t="s">
        <v>276</v>
      </c>
      <c r="C16" s="747">
        <v>0</v>
      </c>
      <c r="D16" s="142" t="s">
        <v>142</v>
      </c>
      <c r="E16" s="758">
        <v>0</v>
      </c>
      <c r="F16" s="142" t="s">
        <v>142</v>
      </c>
      <c r="G16" s="758">
        <v>12.89898</v>
      </c>
      <c r="H16" s="142" t="s">
        <v>142</v>
      </c>
      <c r="I16" s="759">
        <v>2.5968096972734951E-2</v>
      </c>
    </row>
    <row r="17" spans="1:10" x14ac:dyDescent="0.2">
      <c r="A17" s="11"/>
      <c r="B17" s="11" t="s">
        <v>206</v>
      </c>
      <c r="C17" s="747">
        <v>0.60483000000000009</v>
      </c>
      <c r="D17" s="142">
        <v>-99.405656887056338</v>
      </c>
      <c r="E17" s="758">
        <v>1593.3521300000002</v>
      </c>
      <c r="F17" s="142">
        <v>-79.134039231371773</v>
      </c>
      <c r="G17" s="758">
        <v>2071.8586000000005</v>
      </c>
      <c r="H17" s="142">
        <v>-83.186195674401517</v>
      </c>
      <c r="I17" s="759">
        <v>4.1710449228229596</v>
      </c>
    </row>
    <row r="18" spans="1:10" x14ac:dyDescent="0.2">
      <c r="A18" s="11"/>
      <c r="B18" s="11" t="s">
        <v>207</v>
      </c>
      <c r="C18" s="747">
        <v>0</v>
      </c>
      <c r="D18" s="412" t="s">
        <v>142</v>
      </c>
      <c r="E18" s="758">
        <v>128.10267999999999</v>
      </c>
      <c r="F18" s="412" t="s">
        <v>142</v>
      </c>
      <c r="G18" s="758">
        <v>150.22838000000002</v>
      </c>
      <c r="H18" s="412">
        <v>429.71925246826521</v>
      </c>
      <c r="I18" s="759">
        <v>0.30243826565332116</v>
      </c>
    </row>
    <row r="19" spans="1:10" x14ac:dyDescent="0.2">
      <c r="A19" s="11"/>
      <c r="B19" s="11" t="s">
        <v>540</v>
      </c>
      <c r="C19" s="747">
        <v>0</v>
      </c>
      <c r="D19" s="142" t="s">
        <v>142</v>
      </c>
      <c r="E19" s="758">
        <v>45.164699999999996</v>
      </c>
      <c r="F19" s="142">
        <v>-0.47417489865552814</v>
      </c>
      <c r="G19" s="758">
        <v>1039.4727</v>
      </c>
      <c r="H19" s="142">
        <v>759.46448210055155</v>
      </c>
      <c r="I19" s="760">
        <v>2.092655998699946</v>
      </c>
    </row>
    <row r="20" spans="1:10" x14ac:dyDescent="0.2">
      <c r="A20" s="11"/>
      <c r="B20" s="11" t="s">
        <v>664</v>
      </c>
      <c r="C20" s="747">
        <v>183.68778</v>
      </c>
      <c r="D20" s="142">
        <v>-60.929688541895544</v>
      </c>
      <c r="E20" s="758">
        <v>2936.6671299999994</v>
      </c>
      <c r="F20" s="142">
        <v>-34.210425243775781</v>
      </c>
      <c r="G20" s="758">
        <v>4930.5598200000004</v>
      </c>
      <c r="H20" s="142">
        <v>-43.366975989110102</v>
      </c>
      <c r="I20" s="760">
        <v>9.9261535048221337</v>
      </c>
    </row>
    <row r="21" spans="1:10" x14ac:dyDescent="0.2">
      <c r="A21" s="11"/>
      <c r="B21" s="237" t="s">
        <v>208</v>
      </c>
      <c r="C21" s="748">
        <v>0</v>
      </c>
      <c r="D21" s="412" t="s">
        <v>142</v>
      </c>
      <c r="E21" s="761">
        <v>0</v>
      </c>
      <c r="F21" s="412" t="s">
        <v>142</v>
      </c>
      <c r="G21" s="761">
        <v>504.64272</v>
      </c>
      <c r="H21" s="412">
        <v>405.34054475825661</v>
      </c>
      <c r="I21" s="762">
        <v>1.0159416550413081</v>
      </c>
    </row>
    <row r="22" spans="1:10" x14ac:dyDescent="0.2">
      <c r="A22" s="11"/>
      <c r="B22" s="237" t="s">
        <v>237</v>
      </c>
      <c r="C22" s="748">
        <v>0</v>
      </c>
      <c r="D22" s="412" t="s">
        <v>142</v>
      </c>
      <c r="E22" s="758">
        <v>69.37527</v>
      </c>
      <c r="F22" s="142">
        <v>-75.985205905937477</v>
      </c>
      <c r="G22" s="758">
        <v>144.97227000000001</v>
      </c>
      <c r="H22" s="142">
        <v>-59.180400208833582</v>
      </c>
      <c r="I22" s="759">
        <v>0.29185671779609818</v>
      </c>
    </row>
    <row r="23" spans="1:10" x14ac:dyDescent="0.2">
      <c r="A23" s="11"/>
      <c r="B23" s="11" t="s">
        <v>670</v>
      </c>
      <c r="C23" s="747">
        <v>0.31258999999999998</v>
      </c>
      <c r="D23" s="142" t="s">
        <v>142</v>
      </c>
      <c r="E23" s="758">
        <v>1.1436699999999997</v>
      </c>
      <c r="F23" s="142" t="s">
        <v>142</v>
      </c>
      <c r="G23" s="758">
        <v>2.0218400000000001</v>
      </c>
      <c r="H23" s="142" t="s">
        <v>142</v>
      </c>
      <c r="I23" s="759">
        <v>4.0703479797126931E-3</v>
      </c>
    </row>
    <row r="24" spans="1:10" x14ac:dyDescent="0.2">
      <c r="A24" s="160" t="s">
        <v>438</v>
      </c>
      <c r="B24" s="705"/>
      <c r="C24" s="749">
        <v>818.88973999999996</v>
      </c>
      <c r="D24" s="147">
        <v>-54.544059295672334</v>
      </c>
      <c r="E24" s="763">
        <v>13440.025139999998</v>
      </c>
      <c r="F24" s="147">
        <v>-68.325012350853527</v>
      </c>
      <c r="G24" s="763">
        <v>27505.04852</v>
      </c>
      <c r="H24" s="147">
        <v>-57.812620046840365</v>
      </c>
      <c r="I24" s="764">
        <v>55.372887407154671</v>
      </c>
    </row>
    <row r="25" spans="1:10" x14ac:dyDescent="0.2">
      <c r="A25" s="11"/>
      <c r="B25" s="11" t="s">
        <v>685</v>
      </c>
      <c r="C25" s="747">
        <v>0</v>
      </c>
      <c r="D25" s="142" t="s">
        <v>142</v>
      </c>
      <c r="E25" s="758">
        <v>135.54614999999998</v>
      </c>
      <c r="F25" s="142" t="s">
        <v>142</v>
      </c>
      <c r="G25" s="758">
        <v>135.54614999999998</v>
      </c>
      <c r="H25" s="142" t="s">
        <v>142</v>
      </c>
      <c r="I25" s="759">
        <v>0.27288014769236618</v>
      </c>
    </row>
    <row r="26" spans="1:10" ht="14.25" customHeight="1" x14ac:dyDescent="0.2">
      <c r="A26" s="11"/>
      <c r="B26" s="11" t="s">
        <v>215</v>
      </c>
      <c r="C26" s="747">
        <v>131.80591000000001</v>
      </c>
      <c r="D26" s="142" t="s">
        <v>142</v>
      </c>
      <c r="E26" s="758">
        <v>2332.5676600000002</v>
      </c>
      <c r="F26" s="142" t="s">
        <v>142</v>
      </c>
      <c r="G26" s="758">
        <v>2332.5676600000002</v>
      </c>
      <c r="H26" s="142" t="s">
        <v>142</v>
      </c>
      <c r="I26" s="759">
        <v>4.69590178373371</v>
      </c>
    </row>
    <row r="27" spans="1:10" x14ac:dyDescent="0.2">
      <c r="A27" s="11"/>
      <c r="B27" s="11" t="s">
        <v>241</v>
      </c>
      <c r="C27" s="747">
        <v>992</v>
      </c>
      <c r="D27" s="142">
        <v>3.5490605427974948</v>
      </c>
      <c r="E27" s="758">
        <v>6290</v>
      </c>
      <c r="F27" s="142">
        <v>-1.3488080301129235</v>
      </c>
      <c r="G27" s="758">
        <v>9386.175009999999</v>
      </c>
      <c r="H27" s="142">
        <v>18.717368004330709</v>
      </c>
      <c r="I27" s="760">
        <v>18.896153251089732</v>
      </c>
    </row>
    <row r="28" spans="1:10" x14ac:dyDescent="0.2">
      <c r="A28" s="11"/>
      <c r="B28" s="767" t="s">
        <v>322</v>
      </c>
      <c r="C28" s="748">
        <v>992</v>
      </c>
      <c r="D28" s="412">
        <v>3.5490605427974948</v>
      </c>
      <c r="E28" s="761">
        <v>6290</v>
      </c>
      <c r="F28" s="412">
        <v>-1.3488080301129235</v>
      </c>
      <c r="G28" s="761">
        <v>9385</v>
      </c>
      <c r="H28" s="412">
        <v>18.702506349350902</v>
      </c>
      <c r="I28" s="762">
        <v>18.893787732760075</v>
      </c>
    </row>
    <row r="29" spans="1:10" ht="14.25" customHeight="1" x14ac:dyDescent="0.2">
      <c r="A29" s="11"/>
      <c r="B29" s="767" t="s">
        <v>319</v>
      </c>
      <c r="C29" s="748">
        <v>0</v>
      </c>
      <c r="D29" s="412" t="s">
        <v>142</v>
      </c>
      <c r="E29" s="761">
        <v>0</v>
      </c>
      <c r="F29" s="412" t="s">
        <v>142</v>
      </c>
      <c r="G29" s="761">
        <v>1.1750099999999999</v>
      </c>
      <c r="H29" s="412" t="s">
        <v>142</v>
      </c>
      <c r="I29" s="762">
        <v>2.3655183296612055E-3</v>
      </c>
    </row>
    <row r="30" spans="1:10" ht="14.25" customHeight="1" x14ac:dyDescent="0.2">
      <c r="A30" s="160" t="s">
        <v>439</v>
      </c>
      <c r="B30" s="705"/>
      <c r="C30" s="749">
        <v>1123.8059099999998</v>
      </c>
      <c r="D30" s="147">
        <v>17.307506263048008</v>
      </c>
      <c r="E30" s="763">
        <v>8758.1138100000007</v>
      </c>
      <c r="F30" s="147">
        <v>37.360630646173156</v>
      </c>
      <c r="G30" s="763">
        <v>11854.28882</v>
      </c>
      <c r="H30" s="147">
        <v>49.934341387649376</v>
      </c>
      <c r="I30" s="764">
        <v>23.864935182515808</v>
      </c>
    </row>
    <row r="31" spans="1:10" ht="14.25" customHeight="1" x14ac:dyDescent="0.2">
      <c r="A31" s="11"/>
      <c r="B31" s="11" t="s">
        <v>231</v>
      </c>
      <c r="C31" s="747">
        <v>0</v>
      </c>
      <c r="D31" s="142" t="s">
        <v>142</v>
      </c>
      <c r="E31" s="758">
        <v>39.698970000000003</v>
      </c>
      <c r="F31" s="142">
        <v>-72.523947177890463</v>
      </c>
      <c r="G31" s="758">
        <v>81.472169999999991</v>
      </c>
      <c r="H31" s="142">
        <v>-43.612299098644428</v>
      </c>
      <c r="I31" s="759">
        <v>0.16401895430019639</v>
      </c>
      <c r="J31" s="428"/>
    </row>
    <row r="32" spans="1:10" ht="14.25" customHeight="1" x14ac:dyDescent="0.2">
      <c r="A32" s="160" t="s">
        <v>300</v>
      </c>
      <c r="B32" s="705"/>
      <c r="C32" s="749">
        <v>0</v>
      </c>
      <c r="D32" s="147" t="s">
        <v>142</v>
      </c>
      <c r="E32" s="763">
        <v>39.698970000000003</v>
      </c>
      <c r="F32" s="147">
        <v>-72.523947177890463</v>
      </c>
      <c r="G32" s="763">
        <v>81.472169999999991</v>
      </c>
      <c r="H32" s="147">
        <v>-43.612299098644428</v>
      </c>
      <c r="I32" s="764">
        <v>0.16401895430019639</v>
      </c>
      <c r="J32" s="428"/>
    </row>
    <row r="33" spans="1:9" ht="14.25" customHeight="1" x14ac:dyDescent="0.2">
      <c r="A33" s="11"/>
      <c r="B33" s="11" t="s">
        <v>561</v>
      </c>
      <c r="C33" s="747">
        <v>0</v>
      </c>
      <c r="D33" s="142" t="s">
        <v>142</v>
      </c>
      <c r="E33" s="758">
        <v>676.63525000000004</v>
      </c>
      <c r="F33" s="142">
        <v>4112.3840503019355</v>
      </c>
      <c r="G33" s="758">
        <v>676.63525000000004</v>
      </c>
      <c r="H33" s="142">
        <v>4112.3840503019355</v>
      </c>
      <c r="I33" s="759">
        <v>1.3621952888655351</v>
      </c>
    </row>
    <row r="34" spans="1:9" ht="14.25" customHeight="1" x14ac:dyDescent="0.2">
      <c r="A34" s="11"/>
      <c r="B34" s="11" t="s">
        <v>202</v>
      </c>
      <c r="C34" s="747">
        <v>0</v>
      </c>
      <c r="D34" s="142" t="s">
        <v>142</v>
      </c>
      <c r="E34" s="758">
        <v>338.12256000000002</v>
      </c>
      <c r="F34" s="142" t="s">
        <v>142</v>
      </c>
      <c r="G34" s="758">
        <v>1029.93</v>
      </c>
      <c r="H34" s="142">
        <v>61.416863701354366</v>
      </c>
      <c r="I34" s="759">
        <v>2.0734447309111967</v>
      </c>
    </row>
    <row r="35" spans="1:9" ht="15.75" customHeight="1" x14ac:dyDescent="0.2">
      <c r="A35" s="11"/>
      <c r="B35" s="11" t="s">
        <v>666</v>
      </c>
      <c r="C35" s="747">
        <v>0</v>
      </c>
      <c r="D35" s="142" t="s">
        <v>142</v>
      </c>
      <c r="E35" s="758">
        <v>0</v>
      </c>
      <c r="F35" s="142">
        <v>-100</v>
      </c>
      <c r="G35" s="758">
        <v>0</v>
      </c>
      <c r="H35" s="142">
        <v>-100</v>
      </c>
      <c r="I35" s="759">
        <v>0</v>
      </c>
    </row>
    <row r="36" spans="1:9" s="1" customFormat="1" ht="14.25" customHeight="1" x14ac:dyDescent="0.2">
      <c r="A36" s="11"/>
      <c r="B36" s="11" t="s">
        <v>203</v>
      </c>
      <c r="C36" s="747">
        <v>0</v>
      </c>
      <c r="D36" s="142" t="s">
        <v>142</v>
      </c>
      <c r="E36" s="758">
        <v>22.35529</v>
      </c>
      <c r="F36" s="142" t="s">
        <v>142</v>
      </c>
      <c r="G36" s="758">
        <v>22.35529</v>
      </c>
      <c r="H36" s="142" t="s">
        <v>142</v>
      </c>
      <c r="I36" s="759">
        <v>4.5005445281224715E-2</v>
      </c>
    </row>
    <row r="37" spans="1:9" s="1" customFormat="1" x14ac:dyDescent="0.2">
      <c r="A37" s="11"/>
      <c r="B37" s="11" t="s">
        <v>667</v>
      </c>
      <c r="C37" s="747">
        <v>0</v>
      </c>
      <c r="D37" s="142">
        <v>-100</v>
      </c>
      <c r="E37" s="758">
        <v>882.99936000000002</v>
      </c>
      <c r="F37" s="142">
        <v>-61.072687273551885</v>
      </c>
      <c r="G37" s="758">
        <v>3424.5069599999997</v>
      </c>
      <c r="H37" s="142">
        <v>-10.924760093840927</v>
      </c>
      <c r="I37" s="759">
        <v>6.894183014555086</v>
      </c>
    </row>
    <row r="38" spans="1:9" s="1" customFormat="1" x14ac:dyDescent="0.2">
      <c r="A38" s="160" t="s">
        <v>668</v>
      </c>
      <c r="B38" s="705"/>
      <c r="C38" s="749">
        <v>0</v>
      </c>
      <c r="D38" s="147">
        <v>-100</v>
      </c>
      <c r="E38" s="763">
        <v>1920.1124600000001</v>
      </c>
      <c r="F38" s="147">
        <v>-16.672177336495622</v>
      </c>
      <c r="G38" s="763">
        <v>5153.4274999999998</v>
      </c>
      <c r="H38" s="147">
        <v>14.051093931361383</v>
      </c>
      <c r="I38" s="764">
        <v>10.374828479613043</v>
      </c>
    </row>
    <row r="39" spans="1:9" s="1" customFormat="1" x14ac:dyDescent="0.2">
      <c r="A39" s="11"/>
      <c r="B39" s="11" t="s">
        <v>533</v>
      </c>
      <c r="C39" s="747">
        <v>0</v>
      </c>
      <c r="D39" s="142">
        <v>-100</v>
      </c>
      <c r="E39" s="758">
        <v>1426.6876399999999</v>
      </c>
      <c r="F39" s="142">
        <v>26.212765053968422</v>
      </c>
      <c r="G39" s="758">
        <v>1447.4776899999999</v>
      </c>
      <c r="H39" s="142">
        <v>7.2668890614654593</v>
      </c>
      <c r="I39" s="759">
        <v>2.9140475463788906</v>
      </c>
    </row>
    <row r="40" spans="1:9" s="1" customFormat="1" x14ac:dyDescent="0.2">
      <c r="A40" s="11"/>
      <c r="B40" s="11" t="s">
        <v>642</v>
      </c>
      <c r="C40" s="747">
        <v>0</v>
      </c>
      <c r="D40" s="142" t="s">
        <v>142</v>
      </c>
      <c r="E40" s="761">
        <v>0</v>
      </c>
      <c r="F40" s="142" t="s">
        <v>142</v>
      </c>
      <c r="G40" s="758">
        <v>938.38300000000004</v>
      </c>
      <c r="H40" s="142" t="s">
        <v>142</v>
      </c>
      <c r="I40" s="759">
        <v>1.889143230051209</v>
      </c>
    </row>
    <row r="41" spans="1:9" s="1" customFormat="1" x14ac:dyDescent="0.2">
      <c r="A41" s="11"/>
      <c r="B41" s="11" t="s">
        <v>608</v>
      </c>
      <c r="C41" s="747">
        <v>0</v>
      </c>
      <c r="D41" s="142" t="s">
        <v>142</v>
      </c>
      <c r="E41" s="761">
        <v>0</v>
      </c>
      <c r="F41" s="142">
        <v>-100</v>
      </c>
      <c r="G41" s="761">
        <v>0</v>
      </c>
      <c r="H41" s="142">
        <v>-100</v>
      </c>
      <c r="I41" s="759">
        <v>0</v>
      </c>
    </row>
    <row r="42" spans="1:9" s="1" customFormat="1" ht="14.25" customHeight="1" x14ac:dyDescent="0.2">
      <c r="A42" s="160" t="s">
        <v>455</v>
      </c>
      <c r="B42" s="705"/>
      <c r="C42" s="749">
        <v>0</v>
      </c>
      <c r="D42" s="147">
        <v>-100</v>
      </c>
      <c r="E42" s="763">
        <v>1426.6876399999999</v>
      </c>
      <c r="F42" s="147">
        <v>24.685962263969547</v>
      </c>
      <c r="G42" s="763">
        <v>2385.86069</v>
      </c>
      <c r="H42" s="147">
        <v>59.618361256335952</v>
      </c>
      <c r="I42" s="764">
        <v>4.8031907764300996</v>
      </c>
    </row>
    <row r="43" spans="1:9" s="1" customFormat="1" ht="14.25" customHeight="1" x14ac:dyDescent="0.2">
      <c r="A43" s="160" t="s">
        <v>669</v>
      </c>
      <c r="B43" s="705"/>
      <c r="C43" s="749">
        <v>392.02740999999997</v>
      </c>
      <c r="D43" s="147">
        <v>165.85620328005638</v>
      </c>
      <c r="E43" s="763">
        <v>1962.1349700000001</v>
      </c>
      <c r="F43" s="147">
        <v>129.9064828898949</v>
      </c>
      <c r="G43" s="763">
        <v>2692.3138500000005</v>
      </c>
      <c r="H43" s="147">
        <v>207.01226173730882</v>
      </c>
      <c r="I43" s="764">
        <v>5.4201391999861537</v>
      </c>
    </row>
    <row r="44" spans="1:9" s="1" customFormat="1" x14ac:dyDescent="0.2">
      <c r="A44" s="750" t="s">
        <v>114</v>
      </c>
      <c r="B44" s="658"/>
      <c r="C44" s="751">
        <v>2334.7230600000003</v>
      </c>
      <c r="D44" s="665">
        <v>-52.392129628700687</v>
      </c>
      <c r="E44" s="765">
        <v>27546.772989999998</v>
      </c>
      <c r="F44" s="665">
        <v>-48.272353461746711</v>
      </c>
      <c r="G44" s="765">
        <v>49672.411550000012</v>
      </c>
      <c r="H44" s="665">
        <v>-38.016667868725548</v>
      </c>
      <c r="I44" s="765">
        <v>100</v>
      </c>
    </row>
    <row r="45" spans="1:9" s="1" customFormat="1" x14ac:dyDescent="0.2">
      <c r="A45" s="752"/>
      <c r="B45" s="729" t="s">
        <v>322</v>
      </c>
      <c r="C45" s="753">
        <v>1790.81077</v>
      </c>
      <c r="D45" s="155">
        <v>-30.351346176159833</v>
      </c>
      <c r="E45" s="730">
        <v>16632.402109999999</v>
      </c>
      <c r="F45" s="155">
        <v>-57.163077896943157</v>
      </c>
      <c r="G45" s="730">
        <v>30966.911230000002</v>
      </c>
      <c r="H45" s="155">
        <v>-43.212477778551794</v>
      </c>
      <c r="I45" s="730">
        <v>62.342274642391494</v>
      </c>
    </row>
    <row r="46" spans="1:9" s="1" customFormat="1" ht="14.25" customHeight="1" x14ac:dyDescent="0.2">
      <c r="A46" s="729"/>
      <c r="B46" s="729" t="s">
        <v>319</v>
      </c>
      <c r="C46" s="753">
        <v>543.91228999999998</v>
      </c>
      <c r="D46" s="155">
        <v>-76.68477300256653</v>
      </c>
      <c r="E46" s="730">
        <v>10914.370879999999</v>
      </c>
      <c r="F46" s="155">
        <v>-24.343539016306142</v>
      </c>
      <c r="G46" s="730">
        <v>18705.500319999999</v>
      </c>
      <c r="H46" s="155">
        <v>-26.95203476637429</v>
      </c>
      <c r="I46" s="730">
        <v>37.657725357608484</v>
      </c>
    </row>
    <row r="47" spans="1:9" s="1" customFormat="1" ht="14.25" customHeight="1" x14ac:dyDescent="0.2">
      <c r="A47" s="754"/>
      <c r="B47" s="754" t="s">
        <v>442</v>
      </c>
      <c r="C47" s="755">
        <v>817.71408999999994</v>
      </c>
      <c r="D47" s="406">
        <v>-54.581923450447967</v>
      </c>
      <c r="E47" s="766">
        <v>13150.882059999996</v>
      </c>
      <c r="F47" s="406">
        <v>-69.104756024724651</v>
      </c>
      <c r="G47" s="766">
        <v>28178.833060000001</v>
      </c>
      <c r="H47" s="406">
        <v>-56.746206120246242</v>
      </c>
      <c r="I47" s="766">
        <v>56.729343675282053</v>
      </c>
    </row>
    <row r="48" spans="1:9" s="1" customFormat="1" x14ac:dyDescent="0.2">
      <c r="A48" s="754"/>
      <c r="B48" s="754" t="s">
        <v>443</v>
      </c>
      <c r="C48" s="755">
        <v>1517.0089700000003</v>
      </c>
      <c r="D48" s="406">
        <v>-51.121840249448923</v>
      </c>
      <c r="E48" s="766">
        <v>14395.890930000001</v>
      </c>
      <c r="F48" s="406">
        <v>34.699130580793721</v>
      </c>
      <c r="G48" s="766">
        <v>21493.578490000011</v>
      </c>
      <c r="H48" s="406">
        <v>43.379605589137569</v>
      </c>
      <c r="I48" s="766">
        <v>43.270656324717955</v>
      </c>
    </row>
    <row r="49" spans="1:9" s="1" customFormat="1" x14ac:dyDescent="0.2">
      <c r="A49" s="729"/>
      <c r="B49" s="729" t="s">
        <v>444</v>
      </c>
      <c r="C49" s="730">
        <v>817.40150000000006</v>
      </c>
      <c r="D49" s="155">
        <v>-53.085886114469957</v>
      </c>
      <c r="E49" s="730">
        <v>12780.443649999999</v>
      </c>
      <c r="F49" s="155">
        <v>-69.645183131861771</v>
      </c>
      <c r="G49" s="730">
        <v>26052.048030000005</v>
      </c>
      <c r="H49" s="155">
        <v>-59.689564053185443</v>
      </c>
      <c r="I49" s="730">
        <v>52.44772141528933</v>
      </c>
    </row>
    <row r="50" spans="1:9" s="1" customFormat="1" x14ac:dyDescent="0.2">
      <c r="A50" s="80" t="s">
        <v>684</v>
      </c>
      <c r="B50" s="721"/>
      <c r="C50" s="721"/>
      <c r="D50" s="721"/>
      <c r="E50" s="721"/>
      <c r="F50" s="721"/>
      <c r="G50" s="721"/>
      <c r="H50" s="721"/>
      <c r="I50" s="727" t="s">
        <v>220</v>
      </c>
    </row>
    <row r="51" spans="1:9" s="1" customFormat="1" x14ac:dyDescent="0.2">
      <c r="A51" s="721" t="s">
        <v>671</v>
      </c>
      <c r="B51" s="721"/>
      <c r="C51" s="721"/>
      <c r="D51" s="721"/>
      <c r="E51" s="721"/>
      <c r="F51" s="721"/>
      <c r="G51" s="721"/>
      <c r="H51" s="721"/>
      <c r="I51" s="727"/>
    </row>
    <row r="52" spans="1:9" s="1" customFormat="1" x14ac:dyDescent="0.2">
      <c r="A52" s="721" t="s">
        <v>672</v>
      </c>
      <c r="B52" s="720"/>
      <c r="G52" s="613"/>
    </row>
    <row r="53" spans="1:9" s="1" customFormat="1" x14ac:dyDescent="0.2">
      <c r="A53" s="721"/>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row r="336" spans="7:7" s="1" customFormat="1" x14ac:dyDescent="0.2">
      <c r="G336" s="613"/>
    </row>
    <row r="337" spans="7:7" s="1" customFormat="1" x14ac:dyDescent="0.2">
      <c r="G337" s="613"/>
    </row>
    <row r="338" spans="7:7" s="1" customFormat="1" x14ac:dyDescent="0.2">
      <c r="G338" s="613"/>
    </row>
  </sheetData>
  <mergeCells count="6">
    <mergeCell ref="A1:G2"/>
    <mergeCell ref="C3:D3"/>
    <mergeCell ref="E3:F3"/>
    <mergeCell ref="A3:A4"/>
    <mergeCell ref="B3:B4"/>
    <mergeCell ref="G3:I3"/>
  </mergeCells>
  <conditionalFormatting sqref="D33 F33:H33">
    <cfRule type="cellIs" dxfId="32" priority="4" operator="between">
      <formula>0.049</formula>
      <formula>0</formula>
    </cfRule>
  </conditionalFormatting>
  <conditionalFormatting sqref="D36:D37 F36:H37">
    <cfRule type="cellIs" dxfId="31" priority="11" operator="between">
      <formula>0.049</formula>
      <formula>0</formula>
    </cfRule>
  </conditionalFormatting>
  <conditionalFormatting sqref="D42 F42:G42 D43:G46">
    <cfRule type="cellIs" dxfId="30" priority="27" operator="between">
      <formula>0.00000001</formula>
      <formula>1</formula>
    </cfRule>
  </conditionalFormatting>
  <conditionalFormatting sqref="D24:H26">
    <cfRule type="cellIs" dxfId="29" priority="7" operator="between">
      <formula>0.049</formula>
      <formula>0</formula>
    </cfRule>
  </conditionalFormatting>
  <conditionalFormatting sqref="D30:H32">
    <cfRule type="cellIs" dxfId="28" priority="3" operator="between">
      <formula>0.049</formula>
      <formula>0</formula>
    </cfRule>
  </conditionalFormatting>
  <conditionalFormatting sqref="D34:H35">
    <cfRule type="cellIs" dxfId="27" priority="23" operator="between">
      <formula>0.00000001</formula>
      <formula>1</formula>
    </cfRule>
  </conditionalFormatting>
  <conditionalFormatting sqref="D38:H38">
    <cfRule type="cellIs" dxfId="26" priority="1" operator="between">
      <formula>0.049</formula>
      <formula>0</formula>
    </cfRule>
  </conditionalFormatting>
  <conditionalFormatting sqref="D43:H44">
    <cfRule type="cellIs" dxfId="25" priority="14" operator="between">
      <formula>0.049</formula>
      <formula>0</formula>
    </cfRule>
  </conditionalFormatting>
  <conditionalFormatting sqref="F44:F45">
    <cfRule type="cellIs" dxfId="24" priority="10" operator="between">
      <formula>0.00000001</formula>
      <formula>1</formula>
    </cfRule>
  </conditionalFormatting>
  <conditionalFormatting sqref="F39:H40 D39:D43 F41 H41 F42:H42">
    <cfRule type="cellIs" dxfId="23" priority="2" operator="between">
      <formula>0.049</formula>
      <formula>0</formula>
    </cfRule>
  </conditionalFormatting>
  <conditionalFormatting sqref="G42:G47 D43:E47">
    <cfRule type="cellIs" dxfId="22" priority="39" operator="between">
      <formula>0.00000001</formula>
      <formula>1</formula>
    </cfRule>
  </conditionalFormatting>
  <conditionalFormatting sqref="H44:H45">
    <cfRule type="cellIs" dxfId="21" priority="8" operator="between">
      <formula>0.00000001</formula>
      <formula>1</formula>
    </cfRule>
  </conditionalFormatting>
  <conditionalFormatting sqref="I7:I8 I10:I47">
    <cfRule type="cellIs" dxfId="20" priority="66"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20" t="s">
        <v>338</v>
      </c>
      <c r="B1" s="820"/>
      <c r="C1" s="820"/>
      <c r="D1" s="820"/>
      <c r="E1" s="820"/>
      <c r="F1" s="820"/>
      <c r="G1" s="1"/>
      <c r="H1" s="1"/>
      <c r="I1" s="1"/>
    </row>
    <row r="2" spans="1:12" x14ac:dyDescent="0.2">
      <c r="A2" s="821"/>
      <c r="B2" s="821"/>
      <c r="C2" s="821"/>
      <c r="D2" s="821"/>
      <c r="E2" s="821"/>
      <c r="F2" s="821"/>
      <c r="G2" s="10"/>
      <c r="H2" s="55" t="s">
        <v>463</v>
      </c>
      <c r="I2" s="1"/>
    </row>
    <row r="3" spans="1:12" x14ac:dyDescent="0.2">
      <c r="A3" s="11"/>
      <c r="B3" s="781">
        <f>INDICE!A3</f>
        <v>45505</v>
      </c>
      <c r="C3" s="782">
        <v>41671</v>
      </c>
      <c r="D3" s="782" t="s">
        <v>115</v>
      </c>
      <c r="E3" s="782"/>
      <c r="F3" s="782" t="s">
        <v>116</v>
      </c>
      <c r="G3" s="782"/>
      <c r="H3" s="782"/>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1790.81077</v>
      </c>
      <c r="C5" s="663">
        <v>-30.351346176159833</v>
      </c>
      <c r="D5" s="226">
        <v>16632.402109999999</v>
      </c>
      <c r="E5" s="227">
        <v>-57.163077896943136</v>
      </c>
      <c r="F5" s="226">
        <v>30966.911230000005</v>
      </c>
      <c r="G5" s="227">
        <v>-43.212477778551758</v>
      </c>
      <c r="H5" s="227">
        <v>62.342274642391516</v>
      </c>
      <c r="I5" s="1"/>
    </row>
    <row r="6" spans="1:12" x14ac:dyDescent="0.2">
      <c r="A6" s="3" t="s">
        <v>328</v>
      </c>
      <c r="B6" s="712">
        <v>992</v>
      </c>
      <c r="C6" s="437">
        <v>3.5490605427974948</v>
      </c>
      <c r="D6" s="429">
        <v>6290</v>
      </c>
      <c r="E6" s="437">
        <v>-1.3488080301129235</v>
      </c>
      <c r="F6" s="429">
        <v>9385</v>
      </c>
      <c r="G6" s="437">
        <v>18.702506349350902</v>
      </c>
      <c r="H6" s="717">
        <v>18.893787732760078</v>
      </c>
      <c r="I6" s="1"/>
    </row>
    <row r="7" spans="1:12" x14ac:dyDescent="0.2">
      <c r="A7" s="3" t="s">
        <v>515</v>
      </c>
      <c r="B7" s="713">
        <v>183.68778000000003</v>
      </c>
      <c r="C7" s="437">
        <v>-60.92968854189553</v>
      </c>
      <c r="D7" s="431">
        <v>2936.6671299999998</v>
      </c>
      <c r="E7" s="437">
        <v>-34.210425243775774</v>
      </c>
      <c r="F7" s="431">
        <v>4930.5598199999995</v>
      </c>
      <c r="G7" s="437">
        <v>-43.366975989110124</v>
      </c>
      <c r="H7" s="718">
        <v>9.9261535048221337</v>
      </c>
      <c r="I7" s="166"/>
      <c r="J7" s="166"/>
    </row>
    <row r="8" spans="1:12" x14ac:dyDescent="0.2">
      <c r="A8" s="3" t="s">
        <v>516</v>
      </c>
      <c r="B8" s="713">
        <v>615.12298999999985</v>
      </c>
      <c r="C8" s="437">
        <v>-46.186284659032935</v>
      </c>
      <c r="D8" s="431">
        <v>7405.7349800000002</v>
      </c>
      <c r="E8" s="437">
        <v>-73.539162411687826</v>
      </c>
      <c r="F8" s="431">
        <v>16651.351410000003</v>
      </c>
      <c r="G8" s="437">
        <v>-56.086717397747357</v>
      </c>
      <c r="H8" s="718">
        <v>33.522333404809302</v>
      </c>
      <c r="I8" s="166"/>
      <c r="J8" s="166"/>
    </row>
    <row r="9" spans="1:12" x14ac:dyDescent="0.2">
      <c r="A9" s="482" t="s">
        <v>663</v>
      </c>
      <c r="B9" s="411">
        <v>543.91228999999987</v>
      </c>
      <c r="C9" s="413">
        <v>-76.491764288147266</v>
      </c>
      <c r="D9" s="411">
        <v>10914.370879999999</v>
      </c>
      <c r="E9" s="413">
        <v>-23.89565736831527</v>
      </c>
      <c r="F9" s="411">
        <v>18660.366140000002</v>
      </c>
      <c r="G9" s="413">
        <v>-26.790910975376647</v>
      </c>
      <c r="H9" s="413">
        <v>37.566861679780885</v>
      </c>
      <c r="I9" s="166"/>
      <c r="J9" s="166"/>
    </row>
    <row r="10" spans="1:12" x14ac:dyDescent="0.2">
      <c r="A10" s="3" t="s">
        <v>330</v>
      </c>
      <c r="B10" s="712">
        <v>220.57559999999995</v>
      </c>
      <c r="C10" s="437">
        <v>11.889747898613978</v>
      </c>
      <c r="D10" s="429">
        <v>2316.0186100000001</v>
      </c>
      <c r="E10" s="437">
        <v>-42.531356721682236</v>
      </c>
      <c r="F10" s="429">
        <v>3328.4749299999999</v>
      </c>
      <c r="G10" s="437">
        <v>-51.081953501883348</v>
      </c>
      <c r="H10" s="718">
        <v>6.7008522963487973</v>
      </c>
      <c r="I10" s="166"/>
      <c r="J10" s="166"/>
    </row>
    <row r="11" spans="1:12" x14ac:dyDescent="0.2">
      <c r="A11" s="3" t="s">
        <v>331</v>
      </c>
      <c r="B11" s="713">
        <v>60.37140999999999</v>
      </c>
      <c r="C11" s="438">
        <v>41.649957039089927</v>
      </c>
      <c r="D11" s="431">
        <v>464.75078999999999</v>
      </c>
      <c r="E11" s="437">
        <v>-53.586625724564222</v>
      </c>
      <c r="F11" s="431">
        <v>1341.6739</v>
      </c>
      <c r="G11" s="438">
        <v>21.254254476302616</v>
      </c>
      <c r="H11" s="707">
        <v>2.7010444190926344</v>
      </c>
      <c r="I11" s="1"/>
      <c r="J11" s="437"/>
      <c r="L11" s="437"/>
    </row>
    <row r="12" spans="1:12" x14ac:dyDescent="0.2">
      <c r="A12" s="3" t="s">
        <v>332</v>
      </c>
      <c r="B12" s="712">
        <v>0</v>
      </c>
      <c r="C12" s="437">
        <v>-100</v>
      </c>
      <c r="D12" s="429">
        <v>1128.4525800000001</v>
      </c>
      <c r="E12" s="437">
        <v>-68.583341193628172</v>
      </c>
      <c r="F12" s="429">
        <v>2778.1352900000002</v>
      </c>
      <c r="G12" s="437">
        <v>-52.357384415318329</v>
      </c>
      <c r="H12" s="718">
        <v>5.5929140609642909</v>
      </c>
      <c r="I12" s="166"/>
      <c r="J12" s="166"/>
    </row>
    <row r="13" spans="1:12" x14ac:dyDescent="0.2">
      <c r="A13" s="3" t="s">
        <v>333</v>
      </c>
      <c r="B13" s="716">
        <v>131.15937</v>
      </c>
      <c r="C13" s="430">
        <v>283.4677981691342</v>
      </c>
      <c r="D13" s="429">
        <v>1622.1316199999997</v>
      </c>
      <c r="E13" s="437">
        <v>92.466449276326088</v>
      </c>
      <c r="F13" s="429">
        <v>1881.9216599999997</v>
      </c>
      <c r="G13" s="437">
        <v>-29.562394861790253</v>
      </c>
      <c r="H13" s="707">
        <v>3.7886657830286072</v>
      </c>
      <c r="I13" s="166"/>
      <c r="J13" s="166"/>
    </row>
    <row r="14" spans="1:12" x14ac:dyDescent="0.2">
      <c r="A14" s="3" t="s">
        <v>334</v>
      </c>
      <c r="B14" s="712">
        <v>0</v>
      </c>
      <c r="C14" s="430" t="s">
        <v>142</v>
      </c>
      <c r="D14" s="429">
        <v>1708.4655400000001</v>
      </c>
      <c r="E14" s="438">
        <v>68.095106065871391</v>
      </c>
      <c r="F14" s="429">
        <v>1949.13418</v>
      </c>
      <c r="G14" s="438">
        <v>57.230433870302157</v>
      </c>
      <c r="H14" s="718">
        <v>3.9239773531792621</v>
      </c>
      <c r="I14" s="1"/>
      <c r="J14" s="166"/>
    </row>
    <row r="15" spans="1:12" x14ac:dyDescent="0.2">
      <c r="A15" s="3" t="s">
        <v>661</v>
      </c>
      <c r="B15" s="712">
        <v>131.80591000000001</v>
      </c>
      <c r="C15" s="430" t="s">
        <v>142</v>
      </c>
      <c r="D15" s="429">
        <v>1437.1420900000001</v>
      </c>
      <c r="E15" s="438" t="s">
        <v>142</v>
      </c>
      <c r="F15" s="429">
        <v>1440.1073800000001</v>
      </c>
      <c r="G15" s="438" t="s">
        <v>142</v>
      </c>
      <c r="H15" s="707">
        <v>2.8992097123176621</v>
      </c>
      <c r="I15" s="1"/>
      <c r="J15" s="166"/>
    </row>
    <row r="16" spans="1:12" x14ac:dyDescent="0.2">
      <c r="A16" s="3" t="s">
        <v>335</v>
      </c>
      <c r="B16" s="712">
        <v>0</v>
      </c>
      <c r="C16" s="495">
        <v>-100</v>
      </c>
      <c r="D16" s="429">
        <v>2237.4096500000001</v>
      </c>
      <c r="E16" s="495">
        <v>-42.018979318787252</v>
      </c>
      <c r="F16" s="429">
        <v>5940.9188000000004</v>
      </c>
      <c r="G16" s="437">
        <v>-24.182684355934274</v>
      </c>
      <c r="H16" s="718">
        <v>11.960198054849625</v>
      </c>
      <c r="I16" s="166"/>
      <c r="J16" s="166"/>
    </row>
    <row r="17" spans="1:12" x14ac:dyDescent="0.2">
      <c r="A17" s="482" t="s">
        <v>662</v>
      </c>
      <c r="B17" s="411">
        <v>0</v>
      </c>
      <c r="C17" s="656">
        <v>-100</v>
      </c>
      <c r="D17" s="411">
        <v>0</v>
      </c>
      <c r="E17" s="646">
        <v>-100</v>
      </c>
      <c r="F17" s="411">
        <v>45.134180000000001</v>
      </c>
      <c r="G17" s="413">
        <v>-61.753644422336919</v>
      </c>
      <c r="H17" s="413">
        <v>9.0863677827616979E-2</v>
      </c>
      <c r="I17" s="10"/>
      <c r="J17" s="166"/>
      <c r="L17" s="166"/>
    </row>
    <row r="18" spans="1:12" x14ac:dyDescent="0.2">
      <c r="A18" s="633" t="s">
        <v>114</v>
      </c>
      <c r="B18" s="61">
        <v>2334.7230600000003</v>
      </c>
      <c r="C18" s="62">
        <v>-52.392129628700701</v>
      </c>
      <c r="D18" s="61">
        <v>27546.772989999998</v>
      </c>
      <c r="E18" s="62">
        <v>-48.272353461746704</v>
      </c>
      <c r="F18" s="61">
        <v>49672.411549999997</v>
      </c>
      <c r="G18" s="62">
        <v>-38.016667868725555</v>
      </c>
      <c r="H18" s="62">
        <v>100</v>
      </c>
      <c r="I18" s="1"/>
    </row>
    <row r="19" spans="1:12" x14ac:dyDescent="0.2">
      <c r="A19" s="133" t="s">
        <v>569</v>
      </c>
      <c r="B19" s="1"/>
      <c r="C19" s="1"/>
      <c r="D19" s="1"/>
      <c r="E19" s="1"/>
      <c r="F19" s="1"/>
      <c r="G19" s="1"/>
      <c r="H19" s="727" t="s">
        <v>220</v>
      </c>
      <c r="I19" s="1"/>
    </row>
    <row r="20" spans="1:12" x14ac:dyDescent="0.2">
      <c r="A20" s="133" t="s">
        <v>589</v>
      </c>
      <c r="B20" s="1"/>
      <c r="C20" s="1"/>
      <c r="D20" s="1"/>
      <c r="E20" s="1"/>
      <c r="F20" s="1"/>
      <c r="G20" s="1"/>
      <c r="H20" s="1"/>
      <c r="I20" s="1"/>
    </row>
    <row r="21" spans="1:12" ht="14.25" customHeight="1" x14ac:dyDescent="0.2">
      <c r="A21" s="133" t="s">
        <v>649</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19" priority="32" operator="between">
      <formula>0.0001</formula>
      <formula>0.4999999</formula>
    </cfRule>
  </conditionalFormatting>
  <conditionalFormatting sqref="B12:B13">
    <cfRule type="cellIs" dxfId="18" priority="25" operator="between">
      <formula>0.0001</formula>
      <formula>0.44999</formula>
    </cfRule>
  </conditionalFormatting>
  <conditionalFormatting sqref="C16:C18">
    <cfRule type="cellIs" dxfId="17" priority="2" operator="between">
      <formula>0</formula>
      <formula>0.5</formula>
    </cfRule>
    <cfRule type="cellIs" dxfId="16" priority="3" operator="between">
      <formula>0</formula>
      <formula>0.49</formula>
    </cfRule>
  </conditionalFormatting>
  <conditionalFormatting sqref="D7:D8">
    <cfRule type="cellIs" dxfId="15" priority="31" operator="between">
      <formula>0.0001</formula>
      <formula>0.4999999</formula>
    </cfRule>
  </conditionalFormatting>
  <conditionalFormatting sqref="H6">
    <cfRule type="cellIs" dxfId="14" priority="6" operator="between">
      <formula>0</formula>
      <formula>0.5</formula>
    </cfRule>
    <cfRule type="cellIs" dxfId="13" priority="7" operator="between">
      <formula>0</formula>
      <formula>0.49</formula>
    </cfRule>
  </conditionalFormatting>
  <conditionalFormatting sqref="H15">
    <cfRule type="cellIs" dxfId="12"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20" t="s">
        <v>519</v>
      </c>
      <c r="B1" s="820"/>
      <c r="C1" s="820"/>
      <c r="D1" s="820"/>
      <c r="E1" s="820"/>
      <c r="F1" s="820"/>
      <c r="G1" s="1"/>
      <c r="H1" s="1"/>
    </row>
    <row r="2" spans="1:8" x14ac:dyDescent="0.2">
      <c r="A2" s="821"/>
      <c r="B2" s="821"/>
      <c r="C2" s="821"/>
      <c r="D2" s="821"/>
      <c r="E2" s="821"/>
      <c r="F2" s="821"/>
      <c r="G2" s="10"/>
      <c r="H2" s="55" t="s">
        <v>463</v>
      </c>
    </row>
    <row r="3" spans="1:8" x14ac:dyDescent="0.2">
      <c r="A3" s="11"/>
      <c r="B3" s="785">
        <f>INDICE!A3</f>
        <v>45505</v>
      </c>
      <c r="C3" s="785">
        <v>41671</v>
      </c>
      <c r="D3" s="783" t="s">
        <v>115</v>
      </c>
      <c r="E3" s="783"/>
      <c r="F3" s="783" t="s">
        <v>116</v>
      </c>
      <c r="G3" s="783"/>
      <c r="H3" s="783"/>
    </row>
    <row r="4" spans="1:8" x14ac:dyDescent="0.2">
      <c r="A4" s="253"/>
      <c r="B4" s="184" t="s">
        <v>54</v>
      </c>
      <c r="C4" s="185" t="s">
        <v>417</v>
      </c>
      <c r="D4" s="184" t="s">
        <v>54</v>
      </c>
      <c r="E4" s="185" t="s">
        <v>417</v>
      </c>
      <c r="F4" s="184" t="s">
        <v>54</v>
      </c>
      <c r="G4" s="186" t="s">
        <v>417</v>
      </c>
      <c r="H4" s="185" t="s">
        <v>467</v>
      </c>
    </row>
    <row r="5" spans="1:8" x14ac:dyDescent="0.2">
      <c r="A5" s="410" t="s">
        <v>114</v>
      </c>
      <c r="B5" s="61">
        <v>24438.105850000004</v>
      </c>
      <c r="C5" s="669">
        <v>-15.415090418578462</v>
      </c>
      <c r="D5" s="61">
        <v>203353.13387000002</v>
      </c>
      <c r="E5" s="62">
        <v>-6.2540525677068564</v>
      </c>
      <c r="F5" s="61">
        <v>307488.83781</v>
      </c>
      <c r="G5" s="62">
        <v>-8.1744447199439954</v>
      </c>
      <c r="H5" s="62">
        <v>100</v>
      </c>
    </row>
    <row r="6" spans="1:8" x14ac:dyDescent="0.2">
      <c r="A6" s="635" t="s">
        <v>324</v>
      </c>
      <c r="B6" s="181">
        <v>10371.973970000001</v>
      </c>
      <c r="C6" s="664">
        <v>32.14737346504635</v>
      </c>
      <c r="D6" s="181">
        <v>71685.285830000008</v>
      </c>
      <c r="E6" s="155">
        <v>91.09601658976068</v>
      </c>
      <c r="F6" s="181">
        <v>100367.14471999998</v>
      </c>
      <c r="G6" s="155">
        <v>56.727747321142822</v>
      </c>
      <c r="H6" s="155">
        <v>32.640906718707527</v>
      </c>
    </row>
    <row r="7" spans="1:8" x14ac:dyDescent="0.2">
      <c r="A7" s="635" t="s">
        <v>325</v>
      </c>
      <c r="B7" s="181">
        <v>14066.131879999999</v>
      </c>
      <c r="C7" s="155">
        <v>-33.155324993697981</v>
      </c>
      <c r="D7" s="181">
        <v>131667.84804000001</v>
      </c>
      <c r="E7" s="155">
        <v>-26.609283778340476</v>
      </c>
      <c r="F7" s="181">
        <v>207121.69309000002</v>
      </c>
      <c r="G7" s="155">
        <v>-23.521316330978902</v>
      </c>
      <c r="H7" s="155">
        <v>67.359093281292473</v>
      </c>
    </row>
    <row r="8" spans="1:8" x14ac:dyDescent="0.2">
      <c r="A8" s="469" t="s">
        <v>590</v>
      </c>
      <c r="B8" s="405">
        <v>7393.1566200000016</v>
      </c>
      <c r="C8" s="406">
        <v>-41.546595457016672</v>
      </c>
      <c r="D8" s="405">
        <v>54615.535380000008</v>
      </c>
      <c r="E8" s="408">
        <v>66.558964359851146</v>
      </c>
      <c r="F8" s="407">
        <v>76552.576370000024</v>
      </c>
      <c r="G8" s="408">
        <v>42.982493817502238</v>
      </c>
      <c r="H8" s="408">
        <v>24.89605050876758</v>
      </c>
    </row>
    <row r="9" spans="1:8" x14ac:dyDescent="0.2">
      <c r="A9" s="672" t="s">
        <v>591</v>
      </c>
      <c r="B9" s="673">
        <v>17044.949230000006</v>
      </c>
      <c r="C9" s="674">
        <v>4.9316769993926881</v>
      </c>
      <c r="D9" s="673">
        <v>148737.59849000003</v>
      </c>
      <c r="E9" s="675">
        <v>-19.220927104015669</v>
      </c>
      <c r="F9" s="676">
        <v>230936.26144</v>
      </c>
      <c r="G9" s="675">
        <v>-17.910378527444333</v>
      </c>
      <c r="H9" s="675">
        <v>75.103949491232427</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8"/>
      <c r="B13" s="828"/>
      <c r="C13" s="828"/>
      <c r="D13" s="828"/>
      <c r="E13" s="828"/>
      <c r="F13" s="828"/>
      <c r="G13" s="828"/>
      <c r="H13" s="828"/>
    </row>
    <row r="14" spans="1:8" s="1" customFormat="1" x14ac:dyDescent="0.2">
      <c r="A14" s="828"/>
      <c r="B14" s="828"/>
      <c r="C14" s="828"/>
      <c r="D14" s="828"/>
      <c r="E14" s="828"/>
      <c r="F14" s="828"/>
      <c r="G14" s="828"/>
      <c r="H14" s="828"/>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85">
        <f>INDICE!A3</f>
        <v>45505</v>
      </c>
      <c r="C3" s="783">
        <v>41671</v>
      </c>
      <c r="D3" s="783" t="s">
        <v>115</v>
      </c>
      <c r="E3" s="783"/>
      <c r="F3" s="783" t="s">
        <v>116</v>
      </c>
      <c r="G3" s="783"/>
      <c r="H3" s="783"/>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4.9654206289100005</v>
      </c>
      <c r="C5" s="503">
        <v>-6.0990493433378496</v>
      </c>
      <c r="D5" s="502">
        <v>27.467666346729999</v>
      </c>
      <c r="E5" s="503">
        <v>-26.594975388168884</v>
      </c>
      <c r="F5" s="504">
        <v>46.077169556813999</v>
      </c>
      <c r="G5" s="503">
        <v>-19.355888281864047</v>
      </c>
      <c r="H5" s="575">
        <v>8.7916911117807874</v>
      </c>
    </row>
    <row r="6" spans="1:8" ht="15" x14ac:dyDescent="0.25">
      <c r="A6" s="501" t="s">
        <v>521</v>
      </c>
      <c r="B6" s="574">
        <v>0</v>
      </c>
      <c r="C6" s="517">
        <v>-100</v>
      </c>
      <c r="D6" s="505">
        <v>81.62</v>
      </c>
      <c r="E6" s="517">
        <v>-47.368421052631575</v>
      </c>
      <c r="F6" s="507">
        <v>173.73400000000001</v>
      </c>
      <c r="G6" s="506">
        <v>-43.773584905660378</v>
      </c>
      <c r="H6" s="576">
        <v>33.14907747818129</v>
      </c>
    </row>
    <row r="7" spans="1:8" ht="15" x14ac:dyDescent="0.25">
      <c r="A7" s="501" t="s">
        <v>531</v>
      </c>
      <c r="B7" s="574">
        <v>16.474679999999999</v>
      </c>
      <c r="C7" s="517">
        <v>-21.571102948317336</v>
      </c>
      <c r="D7" s="584">
        <v>211.35169000000005</v>
      </c>
      <c r="E7" s="508">
        <v>46.425699995503741</v>
      </c>
      <c r="F7" s="507">
        <v>304.28788000000009</v>
      </c>
      <c r="G7" s="508">
        <v>48.980276781422006</v>
      </c>
      <c r="H7" s="576">
        <v>58.059231410037945</v>
      </c>
    </row>
    <row r="8" spans="1:8" x14ac:dyDescent="0.2">
      <c r="A8" s="509" t="s">
        <v>186</v>
      </c>
      <c r="B8" s="510">
        <v>21.440100628909999</v>
      </c>
      <c r="C8" s="511">
        <v>-62.126530755471009</v>
      </c>
      <c r="D8" s="512">
        <v>320.43935634672999</v>
      </c>
      <c r="E8" s="511">
        <v>-4.8683776372389973</v>
      </c>
      <c r="F8" s="512">
        <v>524.09904955681395</v>
      </c>
      <c r="G8" s="511">
        <v>-8.1130123280334523</v>
      </c>
      <c r="H8" s="511">
        <v>100</v>
      </c>
    </row>
    <row r="9" spans="1:8" x14ac:dyDescent="0.2">
      <c r="A9" s="557" t="s">
        <v>245</v>
      </c>
      <c r="B9" s="497">
        <f>B8/'Consumo de gas natural'!B8*100</f>
        <v>9.4024926526530717E-2</v>
      </c>
      <c r="C9" s="75"/>
      <c r="D9" s="97">
        <f>D8/'Consumo de gas natural'!D8*100</f>
        <v>0.160021578659955</v>
      </c>
      <c r="E9" s="75"/>
      <c r="F9" s="97">
        <f>F8/'Consumo de gas natural'!F8*100</f>
        <v>0.17120756309191085</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1" priority="1" operator="equal">
      <formula>0</formula>
    </cfRule>
    <cfRule type="cellIs" dxfId="10" priority="2" operator="between">
      <formula>-0.49</formula>
      <formula>0.49</formula>
    </cfRule>
  </conditionalFormatting>
  <conditionalFormatting sqref="B18:B23">
    <cfRule type="cellIs" dxfId="9" priority="29" operator="between">
      <formula>0.00001</formula>
      <formula>0.499</formula>
    </cfRule>
  </conditionalFormatting>
  <conditionalFormatting sqref="B6:E6">
    <cfRule type="cellIs" dxfId="8" priority="14" operator="equal">
      <formula>0</formula>
    </cfRule>
    <cfRule type="cellIs" dxfId="7"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26794.269010628908</v>
      </c>
      <c r="C4" s="232"/>
      <c r="D4" s="145" t="s">
        <v>348</v>
      </c>
      <c r="E4" s="171">
        <v>2334.7230600000003</v>
      </c>
    </row>
    <row r="5" spans="1:5" x14ac:dyDescent="0.2">
      <c r="A5" s="18" t="s">
        <v>349</v>
      </c>
      <c r="B5" s="233">
        <v>21.440100628909999</v>
      </c>
      <c r="C5" s="232"/>
      <c r="D5" s="18" t="s">
        <v>350</v>
      </c>
      <c r="E5" s="234">
        <v>2334.7230600000003</v>
      </c>
    </row>
    <row r="6" spans="1:5" x14ac:dyDescent="0.2">
      <c r="A6" s="18" t="s">
        <v>351</v>
      </c>
      <c r="B6" s="233">
        <v>14610.044169999999</v>
      </c>
      <c r="C6" s="232"/>
      <c r="D6" s="145" t="s">
        <v>353</v>
      </c>
      <c r="E6" s="171">
        <v>22802.571</v>
      </c>
    </row>
    <row r="7" spans="1:5" x14ac:dyDescent="0.2">
      <c r="A7" s="18" t="s">
        <v>352</v>
      </c>
      <c r="B7" s="233">
        <v>12162.784740000001</v>
      </c>
      <c r="C7" s="232"/>
      <c r="D7" s="18" t="s">
        <v>354</v>
      </c>
      <c r="E7" s="234">
        <v>14201.245999999999</v>
      </c>
    </row>
    <row r="8" spans="1:5" x14ac:dyDescent="0.2">
      <c r="A8" s="439"/>
      <c r="B8" s="440"/>
      <c r="C8" s="232"/>
      <c r="D8" s="18" t="s">
        <v>355</v>
      </c>
      <c r="E8" s="234">
        <v>7630.8590000000004</v>
      </c>
    </row>
    <row r="9" spans="1:5" x14ac:dyDescent="0.2">
      <c r="A9" s="145" t="s">
        <v>253</v>
      </c>
      <c r="B9" s="171">
        <v>-1041</v>
      </c>
      <c r="C9" s="232"/>
      <c r="D9" s="18" t="s">
        <v>356</v>
      </c>
      <c r="E9" s="234">
        <v>970.46600000000001</v>
      </c>
    </row>
    <row r="10" spans="1:5" x14ac:dyDescent="0.2">
      <c r="A10" s="18"/>
      <c r="B10" s="233"/>
      <c r="C10" s="232"/>
      <c r="D10" s="145" t="s">
        <v>357</v>
      </c>
      <c r="E10" s="171">
        <v>615.97495062890812</v>
      </c>
    </row>
    <row r="11" spans="1:5" x14ac:dyDescent="0.2">
      <c r="A11" s="173" t="s">
        <v>114</v>
      </c>
      <c r="B11" s="174">
        <v>25753.269010628908</v>
      </c>
      <c r="C11" s="232"/>
      <c r="D11" s="173" t="s">
        <v>114</v>
      </c>
      <c r="E11" s="174">
        <v>25753.269010628908</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6"/>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1" t="s">
        <v>488</v>
      </c>
      <c r="B1" s="771"/>
      <c r="C1" s="771"/>
      <c r="D1" s="771"/>
      <c r="E1" s="771"/>
      <c r="F1" s="191"/>
    </row>
    <row r="2" spans="1:8" x14ac:dyDescent="0.2">
      <c r="A2" s="772"/>
      <c r="B2" s="772"/>
      <c r="C2" s="772"/>
      <c r="D2" s="772"/>
      <c r="E2" s="772"/>
      <c r="H2" s="55" t="s">
        <v>358</v>
      </c>
    </row>
    <row r="3" spans="1:8" x14ac:dyDescent="0.2">
      <c r="A3" s="56"/>
      <c r="B3" s="56"/>
      <c r="C3" s="621" t="s">
        <v>487</v>
      </c>
      <c r="D3" s="621" t="s">
        <v>578</v>
      </c>
      <c r="E3" s="621" t="s">
        <v>616</v>
      </c>
      <c r="F3" s="621" t="s">
        <v>578</v>
      </c>
      <c r="G3" s="621" t="s">
        <v>615</v>
      </c>
      <c r="H3" s="621" t="s">
        <v>578</v>
      </c>
    </row>
    <row r="4" spans="1:8" ht="15" x14ac:dyDescent="0.25">
      <c r="A4" s="634">
        <v>2019</v>
      </c>
      <c r="B4" s="557" t="s">
        <v>505</v>
      </c>
      <c r="C4" s="625" t="s">
        <v>505</v>
      </c>
      <c r="D4" s="625" t="s">
        <v>505</v>
      </c>
      <c r="E4" s="625" t="s">
        <v>505</v>
      </c>
      <c r="F4" s="625" t="s">
        <v>505</v>
      </c>
      <c r="G4" s="625" t="s">
        <v>505</v>
      </c>
      <c r="H4" s="625" t="s">
        <v>505</v>
      </c>
    </row>
    <row r="5" spans="1:8" ht="15" x14ac:dyDescent="0.25">
      <c r="A5" s="662" t="s">
        <v>505</v>
      </c>
      <c r="B5" s="18" t="s">
        <v>635</v>
      </c>
      <c r="C5" s="235">
        <v>8.6282825199999991</v>
      </c>
      <c r="D5" s="441">
        <v>-5.3305949155175245</v>
      </c>
      <c r="E5" s="235">
        <v>6.7438285199999992</v>
      </c>
      <c r="F5" s="441">
        <v>-6.7200452557603256</v>
      </c>
      <c r="G5" s="235" t="s">
        <v>142</v>
      </c>
      <c r="H5" s="441" t="s">
        <v>142</v>
      </c>
    </row>
    <row r="6" spans="1:8" ht="15" x14ac:dyDescent="0.25">
      <c r="A6" s="634">
        <v>2020</v>
      </c>
      <c r="B6" s="557" t="s">
        <v>505</v>
      </c>
      <c r="C6" s="625" t="s">
        <v>505</v>
      </c>
      <c r="D6" s="625" t="s">
        <v>505</v>
      </c>
      <c r="E6" s="625" t="s">
        <v>505</v>
      </c>
      <c r="F6" s="625" t="s">
        <v>505</v>
      </c>
      <c r="G6" s="625" t="s">
        <v>505</v>
      </c>
      <c r="H6" s="625" t="s">
        <v>505</v>
      </c>
    </row>
    <row r="7" spans="1:8" ht="15" x14ac:dyDescent="0.25">
      <c r="A7" s="662" t="s">
        <v>505</v>
      </c>
      <c r="B7" s="18" t="s">
        <v>634</v>
      </c>
      <c r="C7" s="235">
        <v>8.3495372399999983</v>
      </c>
      <c r="D7" s="441">
        <v>-3.2305998250970669</v>
      </c>
      <c r="E7" s="235">
        <v>6.4662932399999997</v>
      </c>
      <c r="F7" s="441">
        <v>-4.1153964573227242</v>
      </c>
      <c r="G7" s="235" t="s">
        <v>142</v>
      </c>
      <c r="H7" s="441" t="s">
        <v>142</v>
      </c>
    </row>
    <row r="8" spans="1:8" ht="15" x14ac:dyDescent="0.25">
      <c r="A8" s="662" t="s">
        <v>505</v>
      </c>
      <c r="B8" s="18" t="s">
        <v>637</v>
      </c>
      <c r="C8" s="235">
        <v>7.9797079999999987</v>
      </c>
      <c r="D8" s="441">
        <v>-4.4293381701235424</v>
      </c>
      <c r="E8" s="235">
        <v>6.0964640000000001</v>
      </c>
      <c r="F8" s="441">
        <v>-5.7193391371777569</v>
      </c>
      <c r="G8" s="235" t="s">
        <v>142</v>
      </c>
      <c r="H8" s="441" t="s">
        <v>142</v>
      </c>
    </row>
    <row r="9" spans="1:8" ht="15" x14ac:dyDescent="0.25">
      <c r="A9" s="662" t="s">
        <v>505</v>
      </c>
      <c r="B9" s="18" t="s">
        <v>636</v>
      </c>
      <c r="C9" s="235">
        <v>7.7840267999999995</v>
      </c>
      <c r="D9" s="441">
        <v>-2.452235094316725</v>
      </c>
      <c r="E9" s="235">
        <v>5.7697397999999991</v>
      </c>
      <c r="F9" s="441">
        <v>-5.3592410288980794</v>
      </c>
      <c r="G9" s="235" t="s">
        <v>142</v>
      </c>
      <c r="H9" s="441" t="s">
        <v>142</v>
      </c>
    </row>
    <row r="10" spans="1:8" ht="15" x14ac:dyDescent="0.25">
      <c r="A10" s="634">
        <v>2021</v>
      </c>
      <c r="B10" s="557" t="s">
        <v>505</v>
      </c>
      <c r="C10" s="625" t="s">
        <v>505</v>
      </c>
      <c r="D10" s="625" t="s">
        <v>505</v>
      </c>
      <c r="E10" s="625" t="s">
        <v>505</v>
      </c>
      <c r="F10" s="625" t="s">
        <v>505</v>
      </c>
      <c r="G10" s="625" t="s">
        <v>505</v>
      </c>
      <c r="H10" s="625" t="s">
        <v>505</v>
      </c>
    </row>
    <row r="11" spans="1:8" ht="15" x14ac:dyDescent="0.25">
      <c r="A11" s="662" t="s">
        <v>505</v>
      </c>
      <c r="B11" s="18" t="s">
        <v>634</v>
      </c>
      <c r="C11" s="235">
        <v>8.1517022399999988</v>
      </c>
      <c r="D11" s="441">
        <v>4.7234606129567709</v>
      </c>
      <c r="E11" s="235">
        <v>6.1374152400000002</v>
      </c>
      <c r="F11" s="441">
        <v>6.3724787034590564</v>
      </c>
      <c r="G11" s="235" t="s">
        <v>142</v>
      </c>
      <c r="H11" s="441" t="s">
        <v>142</v>
      </c>
    </row>
    <row r="12" spans="1:8" s="1" customFormat="1" ht="15" x14ac:dyDescent="0.25">
      <c r="A12" s="662" t="s">
        <v>505</v>
      </c>
      <c r="B12" s="18" t="s">
        <v>637</v>
      </c>
      <c r="C12" s="235">
        <v>8.3919162799999985</v>
      </c>
      <c r="D12" s="441">
        <v>2.9467960547096692</v>
      </c>
      <c r="E12" s="235">
        <v>6.3776292799999998</v>
      </c>
      <c r="F12" s="441">
        <v>3.9139284308877831</v>
      </c>
      <c r="G12" s="235" t="s">
        <v>142</v>
      </c>
      <c r="H12" s="441" t="s">
        <v>142</v>
      </c>
    </row>
    <row r="13" spans="1:8" s="1" customFormat="1" ht="15" x14ac:dyDescent="0.25">
      <c r="A13" s="662" t="s">
        <v>505</v>
      </c>
      <c r="B13" s="18" t="s">
        <v>636</v>
      </c>
      <c r="C13" s="235">
        <v>8.3238000000000003</v>
      </c>
      <c r="D13" s="441">
        <v>-0.81</v>
      </c>
      <c r="E13" s="235">
        <v>7.1341999999999999</v>
      </c>
      <c r="F13" s="441">
        <v>11.86</v>
      </c>
      <c r="G13" s="235">
        <v>6.7427999999999999</v>
      </c>
      <c r="H13" s="441" t="s">
        <v>142</v>
      </c>
    </row>
    <row r="14" spans="1:8" s="1" customFormat="1" ht="15" x14ac:dyDescent="0.25">
      <c r="A14" s="634">
        <v>2022</v>
      </c>
      <c r="B14" s="557" t="s">
        <v>505</v>
      </c>
      <c r="C14" s="625" t="s">
        <v>505</v>
      </c>
      <c r="D14" s="625" t="s">
        <v>505</v>
      </c>
      <c r="E14" s="625" t="s">
        <v>505</v>
      </c>
      <c r="F14" s="625" t="s">
        <v>505</v>
      </c>
      <c r="G14" s="625" t="s">
        <v>505</v>
      </c>
      <c r="H14" s="625" t="s">
        <v>505</v>
      </c>
    </row>
    <row r="15" spans="1:8" s="1" customFormat="1" ht="15" x14ac:dyDescent="0.25">
      <c r="A15" s="662" t="s">
        <v>505</v>
      </c>
      <c r="B15" s="18" t="s">
        <v>634</v>
      </c>
      <c r="C15" s="235">
        <v>8.7993390099999989</v>
      </c>
      <c r="D15" s="441">
        <v>5.712735698136596</v>
      </c>
      <c r="E15" s="235">
        <v>7.6110379399999983</v>
      </c>
      <c r="F15" s="441">
        <v>6.6834530348602481</v>
      </c>
      <c r="G15" s="235">
        <v>7.2198340499999993</v>
      </c>
      <c r="H15" s="441">
        <v>7.0746595149630291</v>
      </c>
    </row>
    <row r="16" spans="1:8" s="1" customFormat="1" ht="15" x14ac:dyDescent="0.25">
      <c r="A16" s="662" t="s">
        <v>505</v>
      </c>
      <c r="B16" s="18" t="s">
        <v>635</v>
      </c>
      <c r="C16" s="235">
        <v>9.3430694499999998</v>
      </c>
      <c r="D16" s="441">
        <v>6.1792191365974087</v>
      </c>
      <c r="E16" s="235">
        <v>8.154769589999999</v>
      </c>
      <c r="F16" s="441">
        <v>7.1439881693718217</v>
      </c>
      <c r="G16" s="235">
        <v>7.7635644899999985</v>
      </c>
      <c r="H16" s="441">
        <v>7.5310656205456574</v>
      </c>
    </row>
    <row r="17" spans="1:8" s="1" customFormat="1" ht="15" x14ac:dyDescent="0.25">
      <c r="A17" s="662" t="s">
        <v>505</v>
      </c>
      <c r="B17" s="18" t="s">
        <v>637</v>
      </c>
      <c r="C17" s="235">
        <v>9.9683611499999998</v>
      </c>
      <c r="D17" s="441">
        <v>6.692572535677769</v>
      </c>
      <c r="E17" s="235">
        <v>8.780061289999999</v>
      </c>
      <c r="F17" s="441">
        <v>7.6678034014201994</v>
      </c>
      <c r="G17" s="235">
        <v>8.3888561899999985</v>
      </c>
      <c r="H17" s="441">
        <v>8.0541831114485927</v>
      </c>
    </row>
    <row r="18" spans="1:8" s="1" customFormat="1" ht="15" x14ac:dyDescent="0.25">
      <c r="A18" s="692" t="s">
        <v>505</v>
      </c>
      <c r="B18" s="439" t="s">
        <v>636</v>
      </c>
      <c r="C18" s="693">
        <v>9.0315361499999991</v>
      </c>
      <c r="D18" s="694">
        <v>-9.3979841410541258</v>
      </c>
      <c r="E18" s="693">
        <v>8.1181600500000002</v>
      </c>
      <c r="F18" s="694">
        <v>-7.5386858717474725</v>
      </c>
      <c r="G18" s="693">
        <v>7.8286649000000006</v>
      </c>
      <c r="H18" s="694">
        <v>-6.6778029961674434</v>
      </c>
    </row>
    <row r="19" spans="1:8" s="1" customFormat="1" ht="15" x14ac:dyDescent="0.25">
      <c r="A19" s="634">
        <v>2023</v>
      </c>
      <c r="B19" s="557" t="s">
        <v>505</v>
      </c>
      <c r="C19" s="625" t="s">
        <v>505</v>
      </c>
      <c r="D19" s="625" t="s">
        <v>505</v>
      </c>
      <c r="E19" s="625" t="s">
        <v>505</v>
      </c>
      <c r="F19" s="625" t="s">
        <v>505</v>
      </c>
      <c r="G19" s="625" t="s">
        <v>505</v>
      </c>
      <c r="H19" s="625" t="s">
        <v>505</v>
      </c>
    </row>
    <row r="20" spans="1:8" s="1" customFormat="1" ht="15" x14ac:dyDescent="0.25">
      <c r="A20" s="662" t="s">
        <v>505</v>
      </c>
      <c r="B20" s="18" t="s">
        <v>634</v>
      </c>
      <c r="C20" s="235">
        <v>9.7491355500000001</v>
      </c>
      <c r="D20" s="441">
        <v>7.9454855528646817</v>
      </c>
      <c r="E20" s="235">
        <v>8.8357594499999994</v>
      </c>
      <c r="F20" s="441">
        <v>8.839434004506959</v>
      </c>
      <c r="G20" s="235">
        <v>8.5462643000000007</v>
      </c>
      <c r="H20" s="441">
        <v>9.1663062497412557</v>
      </c>
    </row>
    <row r="21" spans="1:8" s="1" customFormat="1" ht="15" x14ac:dyDescent="0.25">
      <c r="A21" s="662" t="s">
        <v>505</v>
      </c>
      <c r="B21" s="18" t="s">
        <v>635</v>
      </c>
      <c r="C21" s="235">
        <v>7.0454401499999992</v>
      </c>
      <c r="D21" s="441">
        <v>-27.732668051784355</v>
      </c>
      <c r="E21" s="235">
        <v>6.1357264500000008</v>
      </c>
      <c r="F21" s="441">
        <v>-30.558018416854917</v>
      </c>
      <c r="G21" s="235">
        <v>5.8467167500000006</v>
      </c>
      <c r="H21" s="441">
        <v>-31.58745687282337</v>
      </c>
    </row>
    <row r="22" spans="1:8" s="1" customFormat="1" ht="15" x14ac:dyDescent="0.25">
      <c r="A22" s="662" t="s">
        <v>505</v>
      </c>
      <c r="B22" s="18" t="s">
        <v>637</v>
      </c>
      <c r="C22" s="235">
        <v>6.8701930500000001</v>
      </c>
      <c r="D22" s="441">
        <v>-2.4873832758340741</v>
      </c>
      <c r="E22" s="235">
        <v>5.9604793500000008</v>
      </c>
      <c r="F22" s="441">
        <v>-2.8561752455571088</v>
      </c>
      <c r="G22" s="235">
        <v>5.6714696499999997</v>
      </c>
      <c r="H22" s="441">
        <v>-2.9973591588817921</v>
      </c>
    </row>
    <row r="23" spans="1:8" s="1" customFormat="1" ht="15" x14ac:dyDescent="0.25">
      <c r="A23" s="692" t="s">
        <v>505</v>
      </c>
      <c r="B23" s="439" t="s">
        <v>636</v>
      </c>
      <c r="C23" s="693">
        <v>6.7687525499999994</v>
      </c>
      <c r="D23" s="694">
        <v>-1.4765305612482127</v>
      </c>
      <c r="E23" s="693">
        <v>5.9630581500000011</v>
      </c>
      <c r="F23" s="694">
        <v>4.3264976666687285E-2</v>
      </c>
      <c r="G23" s="693">
        <v>5.6023470999999994</v>
      </c>
      <c r="H23" s="694">
        <v>-1.2187766886842168</v>
      </c>
    </row>
    <row r="24" spans="1:8" s="1" customFormat="1" ht="15" x14ac:dyDescent="0.25">
      <c r="A24" s="634">
        <v>2024</v>
      </c>
      <c r="B24" s="557" t="s">
        <v>505</v>
      </c>
      <c r="C24" s="625" t="s">
        <v>505</v>
      </c>
      <c r="D24" s="625" t="s">
        <v>505</v>
      </c>
      <c r="E24" s="625" t="s">
        <v>505</v>
      </c>
      <c r="F24" s="625" t="s">
        <v>505</v>
      </c>
      <c r="G24" s="625" t="s">
        <v>505</v>
      </c>
      <c r="H24" s="625" t="s">
        <v>505</v>
      </c>
    </row>
    <row r="25" spans="1:8" s="1" customFormat="1" ht="15" x14ac:dyDescent="0.25">
      <c r="A25" s="662" t="s">
        <v>505</v>
      </c>
      <c r="B25" s="18" t="s">
        <v>634</v>
      </c>
      <c r="C25" s="235">
        <v>7.5682376000000007</v>
      </c>
      <c r="D25" s="441">
        <v>11.811409031343617</v>
      </c>
      <c r="E25" s="235">
        <v>6.7241779000000017</v>
      </c>
      <c r="F25" s="441">
        <v>12.763916280105375</v>
      </c>
      <c r="G25" s="235">
        <v>6.3462890333333348</v>
      </c>
      <c r="H25" s="441">
        <v>13.279111773230465</v>
      </c>
    </row>
    <row r="26" spans="1:8" s="1" customFormat="1" ht="15" x14ac:dyDescent="0.25">
      <c r="A26" s="692" t="s">
        <v>505</v>
      </c>
      <c r="B26" s="439" t="s">
        <v>635</v>
      </c>
      <c r="C26" s="693">
        <v>6.7810831000000009</v>
      </c>
      <c r="D26" s="694">
        <v>-10.400763580678277</v>
      </c>
      <c r="E26" s="693">
        <v>5.9370223000000006</v>
      </c>
      <c r="F26" s="694">
        <v>-11.706347031657222</v>
      </c>
      <c r="G26" s="693">
        <v>5.5591345333333342</v>
      </c>
      <c r="H26" s="694">
        <v>-12.40338244705748</v>
      </c>
    </row>
    <row r="27" spans="1:8" s="1" customFormat="1" x14ac:dyDescent="0.2">
      <c r="A27" s="80" t="s">
        <v>255</v>
      </c>
      <c r="H27" s="161" t="s">
        <v>565</v>
      </c>
    </row>
    <row r="28" spans="1:8" s="1" customFormat="1" x14ac:dyDescent="0.2">
      <c r="A28" s="80" t="s">
        <v>695</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1">
        <f>INDICE!A3</f>
        <v>45505</v>
      </c>
      <c r="C3" s="782"/>
      <c r="D3" s="782" t="s">
        <v>115</v>
      </c>
      <c r="E3" s="782"/>
      <c r="F3" s="782" t="s">
        <v>116</v>
      </c>
      <c r="G3" s="782"/>
      <c r="H3" s="782"/>
      <c r="I3"/>
    </row>
    <row r="4" spans="1:9" ht="14.25" x14ac:dyDescent="0.2">
      <c r="A4" s="66"/>
      <c r="B4" s="63" t="s">
        <v>47</v>
      </c>
      <c r="C4" s="63" t="s">
        <v>417</v>
      </c>
      <c r="D4" s="63" t="s">
        <v>47</v>
      </c>
      <c r="E4" s="63" t="s">
        <v>417</v>
      </c>
      <c r="F4" s="63" t="s">
        <v>47</v>
      </c>
      <c r="G4" s="64" t="s">
        <v>417</v>
      </c>
      <c r="H4" s="64" t="s">
        <v>121</v>
      </c>
      <c r="I4"/>
    </row>
    <row r="5" spans="1:9" ht="14.25" x14ac:dyDescent="0.2">
      <c r="A5" s="3" t="s">
        <v>507</v>
      </c>
      <c r="B5" s="300">
        <v>151.22470000000001</v>
      </c>
      <c r="C5" s="72">
        <v>-18.736540250977093</v>
      </c>
      <c r="D5" s="71">
        <v>1485.13492</v>
      </c>
      <c r="E5" s="72">
        <v>2.8146309360337232</v>
      </c>
      <c r="F5" s="71">
        <v>2137.4389200000001</v>
      </c>
      <c r="G5" s="72">
        <v>-1.8156777488812943</v>
      </c>
      <c r="H5" s="303">
        <v>3.6101538938868458</v>
      </c>
      <c r="I5"/>
    </row>
    <row r="6" spans="1:9" ht="14.25" x14ac:dyDescent="0.2">
      <c r="A6" s="3" t="s">
        <v>48</v>
      </c>
      <c r="B6" s="301">
        <v>650.34716999999966</v>
      </c>
      <c r="C6" s="59">
        <v>8.8334251118184994</v>
      </c>
      <c r="D6" s="58">
        <v>4360.10772</v>
      </c>
      <c r="E6" s="59">
        <v>8.0454077163841209</v>
      </c>
      <c r="F6" s="58">
        <v>6393.2815000000001</v>
      </c>
      <c r="G6" s="59">
        <v>6.6726082790089958</v>
      </c>
      <c r="H6" s="304">
        <v>10.798310953343982</v>
      </c>
      <c r="I6"/>
    </row>
    <row r="7" spans="1:9" ht="14.25" x14ac:dyDescent="0.2">
      <c r="A7" s="3" t="s">
        <v>49</v>
      </c>
      <c r="B7" s="301">
        <v>726.05943000000025</v>
      </c>
      <c r="C7" s="59">
        <v>9.9571480880093635</v>
      </c>
      <c r="D7" s="58">
        <v>4886.4013700000014</v>
      </c>
      <c r="E7" s="59">
        <v>12.328520896777118</v>
      </c>
      <c r="F7" s="58">
        <v>7179.1719600000006</v>
      </c>
      <c r="G7" s="59">
        <v>12.830055132168781</v>
      </c>
      <c r="H7" s="304">
        <v>12.125687131343737</v>
      </c>
      <c r="I7"/>
    </row>
    <row r="8" spans="1:9" ht="14.25" x14ac:dyDescent="0.2">
      <c r="A8" s="3" t="s">
        <v>122</v>
      </c>
      <c r="B8" s="301">
        <v>2420.5172799999996</v>
      </c>
      <c r="C8" s="59">
        <v>4.5012961111915333</v>
      </c>
      <c r="D8" s="58">
        <v>19774.10959</v>
      </c>
      <c r="E8" s="59">
        <v>1.4208122562782988</v>
      </c>
      <c r="F8" s="58">
        <v>29803.338760000006</v>
      </c>
      <c r="G8" s="59">
        <v>-1.5820713709941516</v>
      </c>
      <c r="H8" s="304">
        <v>50.338111872334935</v>
      </c>
      <c r="I8"/>
    </row>
    <row r="9" spans="1:9" ht="14.25" x14ac:dyDescent="0.2">
      <c r="A9" s="3" t="s">
        <v>123</v>
      </c>
      <c r="B9" s="301">
        <v>726.28</v>
      </c>
      <c r="C9" s="59">
        <v>2.3251267486501046</v>
      </c>
      <c r="D9" s="58">
        <v>5750.1463200000007</v>
      </c>
      <c r="E9" s="59">
        <v>7.534405973270168</v>
      </c>
      <c r="F9" s="58">
        <v>8429.3379299999997</v>
      </c>
      <c r="G9" s="73">
        <v>7.4231103587566736</v>
      </c>
      <c r="H9" s="304">
        <v>14.237228893950139</v>
      </c>
      <c r="I9"/>
    </row>
    <row r="10" spans="1:9" ht="14.25" x14ac:dyDescent="0.2">
      <c r="A10" s="3" t="s">
        <v>585</v>
      </c>
      <c r="B10" s="301">
        <v>380.07799999999997</v>
      </c>
      <c r="C10" s="329">
        <v>36.776269149246268</v>
      </c>
      <c r="D10" s="58">
        <v>3427.9753207945023</v>
      </c>
      <c r="E10" s="59">
        <v>19.128593806606549</v>
      </c>
      <c r="F10" s="58">
        <v>5263.7413207945019</v>
      </c>
      <c r="G10" s="59">
        <v>25.959014550125577</v>
      </c>
      <c r="H10" s="304">
        <v>8.8905072551403528</v>
      </c>
      <c r="I10"/>
    </row>
    <row r="11" spans="1:9" ht="14.25" x14ac:dyDescent="0.2">
      <c r="A11" s="60" t="s">
        <v>586</v>
      </c>
      <c r="B11" s="61">
        <v>5054.5065800000002</v>
      </c>
      <c r="C11" s="62">
        <v>6.4581640095393826</v>
      </c>
      <c r="D11" s="61">
        <v>39683.875240794499</v>
      </c>
      <c r="E11" s="62">
        <v>5.6773724296431798</v>
      </c>
      <c r="F11" s="61">
        <v>59206.310390794511</v>
      </c>
      <c r="G11" s="62">
        <v>4.1605985176466209</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20" priority="6" operator="equal">
      <formula>0</formula>
    </cfRule>
    <cfRule type="cellIs" dxfId="219"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2023</v>
      </c>
      <c r="C3" s="145" t="s">
        <v>505</v>
      </c>
      <c r="D3" s="145" t="s">
        <v>505</v>
      </c>
      <c r="E3" s="145" t="s">
        <v>505</v>
      </c>
      <c r="F3" s="145">
        <v>2024</v>
      </c>
      <c r="G3" s="145" t="s">
        <v>505</v>
      </c>
      <c r="H3" s="145" t="s">
        <v>505</v>
      </c>
      <c r="I3" s="145" t="s">
        <v>505</v>
      </c>
      <c r="J3" s="145" t="s">
        <v>505</v>
      </c>
      <c r="K3" s="145" t="s">
        <v>505</v>
      </c>
      <c r="L3" s="145" t="s">
        <v>505</v>
      </c>
      <c r="M3" s="145" t="s">
        <v>505</v>
      </c>
    </row>
    <row r="4" spans="1:13" x14ac:dyDescent="0.2">
      <c r="B4" s="536">
        <v>45170</v>
      </c>
      <c r="C4" s="536">
        <v>45200</v>
      </c>
      <c r="D4" s="536">
        <v>45231</v>
      </c>
      <c r="E4" s="536">
        <v>45261</v>
      </c>
      <c r="F4" s="536">
        <v>45292</v>
      </c>
      <c r="G4" s="536">
        <v>45323</v>
      </c>
      <c r="H4" s="536">
        <v>45352</v>
      </c>
      <c r="I4" s="536">
        <v>45383</v>
      </c>
      <c r="J4" s="536">
        <v>45413</v>
      </c>
      <c r="K4" s="536">
        <v>45444</v>
      </c>
      <c r="L4" s="536">
        <v>45474</v>
      </c>
      <c r="M4" s="536">
        <v>45505</v>
      </c>
    </row>
    <row r="5" spans="1:13" x14ac:dyDescent="0.2">
      <c r="A5" s="551" t="s">
        <v>535</v>
      </c>
      <c r="B5" s="538">
        <v>2.6369500000000001</v>
      </c>
      <c r="C5" s="538">
        <v>2.9874545454545451</v>
      </c>
      <c r="D5" s="538">
        <v>2.7060526315789475</v>
      </c>
      <c r="E5" s="538">
        <v>2.5220999999999996</v>
      </c>
      <c r="F5" s="538">
        <v>3.1761428571428576</v>
      </c>
      <c r="G5" s="538">
        <v>1.7217499999999997</v>
      </c>
      <c r="H5" s="538">
        <v>1.4928000000000003</v>
      </c>
      <c r="I5" s="538">
        <v>1.5985909090909092</v>
      </c>
      <c r="J5" s="538">
        <v>2.1205000000000007</v>
      </c>
      <c r="K5" s="538">
        <v>2.5355263157894741</v>
      </c>
      <c r="L5" s="538">
        <v>2.0772380952380951</v>
      </c>
      <c r="M5" s="538">
        <v>1.9899090909090906</v>
      </c>
    </row>
    <row r="6" spans="1:13" x14ac:dyDescent="0.2">
      <c r="A6" s="18" t="s">
        <v>536</v>
      </c>
      <c r="B6" s="538">
        <v>92.125238095238103</v>
      </c>
      <c r="C6" s="538">
        <v>104.87045454545454</v>
      </c>
      <c r="D6" s="538">
        <v>105.75681818181819</v>
      </c>
      <c r="E6" s="538">
        <v>84.622631578947363</v>
      </c>
      <c r="F6" s="538">
        <v>74.245454545454535</v>
      </c>
      <c r="G6" s="538">
        <v>63.224761904761898</v>
      </c>
      <c r="H6" s="538">
        <v>68.255499999999998</v>
      </c>
      <c r="I6" s="538">
        <v>71.838095238095235</v>
      </c>
      <c r="J6" s="538">
        <v>76.418636363636367</v>
      </c>
      <c r="K6" s="538">
        <v>81.691052631578941</v>
      </c>
      <c r="L6" s="538">
        <v>75.245652173913044</v>
      </c>
      <c r="M6" s="538">
        <v>84.390476190476178</v>
      </c>
    </row>
    <row r="7" spans="1:13" x14ac:dyDescent="0.2">
      <c r="A7" s="513" t="s">
        <v>537</v>
      </c>
      <c r="B7" s="538">
        <v>36.526666666666664</v>
      </c>
      <c r="C7" s="538">
        <v>43.264545454545448</v>
      </c>
      <c r="D7" s="538">
        <v>43.26909090909092</v>
      </c>
      <c r="E7" s="538">
        <v>35.478421052631575</v>
      </c>
      <c r="F7" s="538">
        <v>29.753636363636364</v>
      </c>
      <c r="G7" s="538">
        <v>25.630476190476191</v>
      </c>
      <c r="H7" s="538">
        <v>26.675000000000001</v>
      </c>
      <c r="I7" s="538">
        <v>29.131428571428575</v>
      </c>
      <c r="J7" s="538">
        <v>31.903478260869566</v>
      </c>
      <c r="K7" s="538">
        <v>34.263500000000001</v>
      </c>
      <c r="L7" s="538">
        <v>32.216086956521742</v>
      </c>
      <c r="M7" s="577">
        <v>37.829999999999991</v>
      </c>
    </row>
    <row r="8" spans="1:13" x14ac:dyDescent="0.2">
      <c r="A8" s="439" t="s">
        <v>538</v>
      </c>
      <c r="B8" s="578">
        <v>37.066000000000003</v>
      </c>
      <c r="C8" s="578">
        <v>43.046451612903233</v>
      </c>
      <c r="D8" s="578">
        <v>38.041666666666657</v>
      </c>
      <c r="E8" s="578">
        <v>34.3116129032258</v>
      </c>
      <c r="F8" s="578">
        <v>29.842258064516137</v>
      </c>
      <c r="G8" s="578">
        <v>25.343103448275858</v>
      </c>
      <c r="H8" s="578">
        <v>26.866774193548387</v>
      </c>
      <c r="I8" s="578">
        <v>29.221666666666668</v>
      </c>
      <c r="J8" s="578">
        <v>32.00516129032259</v>
      </c>
      <c r="K8" s="578">
        <v>34.541666666666664</v>
      </c>
      <c r="L8" s="578">
        <v>32.486451612903224</v>
      </c>
      <c r="M8" s="578">
        <v>38.609032258064509</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9">
        <f>INDICE!A3</f>
        <v>45505</v>
      </c>
      <c r="C3" s="830">
        <v>41671</v>
      </c>
      <c r="D3" s="829">
        <f>DATE(YEAR(B3),MONTH(B3)-1,1)</f>
        <v>45474</v>
      </c>
      <c r="E3" s="830"/>
      <c r="F3" s="829">
        <f>DATE(YEAR(B3)-1,MONTH(B3),1)</f>
        <v>45139</v>
      </c>
      <c r="G3" s="830"/>
      <c r="H3" s="774" t="s">
        <v>417</v>
      </c>
      <c r="I3" s="77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45474</v>
      </c>
      <c r="I4" s="280">
        <f>F3</f>
        <v>45139</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5530.5829999999996</v>
      </c>
      <c r="C5" s="444">
        <v>36.951378314833974</v>
      </c>
      <c r="D5" s="234">
        <v>5222.6629999999996</v>
      </c>
      <c r="E5" s="444">
        <v>35.909260800425955</v>
      </c>
      <c r="F5" s="234">
        <v>6040.4139999999998</v>
      </c>
      <c r="G5" s="444">
        <v>38.015105563355952</v>
      </c>
      <c r="H5" s="626">
        <v>5.8958427913116376</v>
      </c>
      <c r="I5" s="240">
        <v>-8.4403320699541489</v>
      </c>
      <c r="K5" s="239"/>
    </row>
    <row r="6" spans="1:71" s="13" customFormat="1" ht="15" x14ac:dyDescent="0.2">
      <c r="A6" s="16" t="s">
        <v>117</v>
      </c>
      <c r="B6" s="234">
        <v>9436.607</v>
      </c>
      <c r="C6" s="444">
        <v>63.048621685166019</v>
      </c>
      <c r="D6" s="234">
        <v>9321.393</v>
      </c>
      <c r="E6" s="444">
        <v>64.090739199574031</v>
      </c>
      <c r="F6" s="234">
        <v>9849.0959999999995</v>
      </c>
      <c r="G6" s="444">
        <v>61.984894436644048</v>
      </c>
      <c r="H6" s="240">
        <v>1.23601697729084</v>
      </c>
      <c r="I6" s="240">
        <v>-4.188089952621028</v>
      </c>
      <c r="K6" s="239"/>
    </row>
    <row r="7" spans="1:71" s="69" customFormat="1" ht="12.75" x14ac:dyDescent="0.2">
      <c r="A7" s="76" t="s">
        <v>114</v>
      </c>
      <c r="B7" s="77">
        <v>14967.19</v>
      </c>
      <c r="C7" s="78">
        <v>100</v>
      </c>
      <c r="D7" s="77">
        <v>14544.056</v>
      </c>
      <c r="E7" s="78">
        <v>100</v>
      </c>
      <c r="F7" s="77">
        <v>15889.51</v>
      </c>
      <c r="G7" s="78">
        <v>100</v>
      </c>
      <c r="H7" s="78">
        <v>2.9093259816931396</v>
      </c>
      <c r="I7" s="627">
        <v>-5.8045842823346954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6"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9">
        <f>INDICE!A3</f>
        <v>45505</v>
      </c>
      <c r="C3" s="830">
        <v>41671</v>
      </c>
      <c r="D3" s="829">
        <f>DATE(YEAR(B3),MONTH(B3)-1,1)</f>
        <v>45474</v>
      </c>
      <c r="E3" s="830"/>
      <c r="F3" s="829">
        <f>DATE(YEAR(B3)-1,MONTH(B3),1)</f>
        <v>45139</v>
      </c>
      <c r="G3" s="830"/>
      <c r="H3" s="774" t="s">
        <v>417</v>
      </c>
      <c r="I3" s="77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45474</v>
      </c>
      <c r="I4" s="280">
        <f>F3</f>
        <v>45139</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5490.9070000000002</v>
      </c>
      <c r="C5" s="444">
        <v>38.426474133935876</v>
      </c>
      <c r="D5" s="234">
        <v>5490.9290000000001</v>
      </c>
      <c r="E5" s="444">
        <v>39.23117166503728</v>
      </c>
      <c r="F5" s="234">
        <v>5619.0450000000001</v>
      </c>
      <c r="G5" s="444">
        <v>36.407759724612276</v>
      </c>
      <c r="H5" s="240">
        <v>-4.0066079892736757E-4</v>
      </c>
      <c r="I5" s="437">
        <v>-2.280423096807374</v>
      </c>
      <c r="K5" s="239"/>
    </row>
    <row r="6" spans="1:71" s="13" customFormat="1" ht="15" x14ac:dyDescent="0.2">
      <c r="A6" s="16" t="s">
        <v>511</v>
      </c>
      <c r="B6" s="234">
        <v>8798.4784400000026</v>
      </c>
      <c r="C6" s="444">
        <v>61.573525866064131</v>
      </c>
      <c r="D6" s="234">
        <v>8505.4131099999977</v>
      </c>
      <c r="E6" s="444">
        <v>60.76882833496272</v>
      </c>
      <c r="F6" s="234">
        <v>9814.6016800000016</v>
      </c>
      <c r="G6" s="444">
        <v>63.592240275387724</v>
      </c>
      <c r="H6" s="394">
        <v>3.4456331069380002</v>
      </c>
      <c r="I6" s="394">
        <v>-10.353178591757164</v>
      </c>
      <c r="K6" s="239"/>
    </row>
    <row r="7" spans="1:71" s="69" customFormat="1" ht="12.75" x14ac:dyDescent="0.2">
      <c r="A7" s="76" t="s">
        <v>114</v>
      </c>
      <c r="B7" s="77">
        <v>14289.385440000002</v>
      </c>
      <c r="C7" s="78">
        <v>100</v>
      </c>
      <c r="D7" s="77">
        <v>13996.342109999998</v>
      </c>
      <c r="E7" s="78">
        <v>100</v>
      </c>
      <c r="F7" s="77">
        <v>15433.646680000002</v>
      </c>
      <c r="G7" s="78">
        <v>100</v>
      </c>
      <c r="H7" s="78">
        <v>2.0937136838819677</v>
      </c>
      <c r="I7" s="78">
        <v>-7.4140691680004149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5" priority="1" operator="between">
      <formula>-0.05</formula>
      <formula>0</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20" t="s">
        <v>498</v>
      </c>
      <c r="B1" s="820"/>
      <c r="C1" s="820"/>
      <c r="D1" s="820"/>
      <c r="E1" s="820"/>
      <c r="F1" s="820"/>
    </row>
    <row r="2" spans="1:9" x14ac:dyDescent="0.2">
      <c r="A2" s="821"/>
      <c r="B2" s="821"/>
      <c r="C2" s="821"/>
      <c r="D2" s="821"/>
      <c r="E2" s="821"/>
      <c r="F2" s="821"/>
      <c r="I2" s="161" t="s">
        <v>461</v>
      </c>
    </row>
    <row r="3" spans="1:9" x14ac:dyDescent="0.2">
      <c r="A3" s="248"/>
      <c r="B3" s="250"/>
      <c r="C3" s="250"/>
      <c r="D3" s="781">
        <f>INDICE!A3</f>
        <v>45505</v>
      </c>
      <c r="E3" s="781">
        <v>41671</v>
      </c>
      <c r="F3" s="781">
        <f>DATE(YEAR(D3),MONTH(D3)-1,1)</f>
        <v>45474</v>
      </c>
      <c r="G3" s="781"/>
      <c r="H3" s="785">
        <f>DATE(YEAR(D3)-1,MONTH(D3),1)</f>
        <v>45139</v>
      </c>
      <c r="I3" s="785"/>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101.62423360630859</v>
      </c>
      <c r="E5" s="447">
        <v>100</v>
      </c>
      <c r="F5" s="394">
        <v>101.78842797074886</v>
      </c>
      <c r="G5" s="447">
        <v>100</v>
      </c>
      <c r="H5" s="394">
        <v>108.2844879668978</v>
      </c>
      <c r="I5" s="447">
        <v>100</v>
      </c>
    </row>
    <row r="6" spans="1:9" x14ac:dyDescent="0.2">
      <c r="A6" s="579" t="s">
        <v>458</v>
      </c>
      <c r="B6" s="166"/>
      <c r="C6" s="166"/>
      <c r="D6" s="394">
        <v>62.633313793873889</v>
      </c>
      <c r="E6" s="447">
        <v>61.632261884025432</v>
      </c>
      <c r="F6" s="394">
        <v>59.193603460868346</v>
      </c>
      <c r="G6" s="447">
        <v>58.153568770979483</v>
      </c>
      <c r="H6" s="394">
        <v>69.251486859762935</v>
      </c>
      <c r="I6" s="447">
        <v>63.953284685552447</v>
      </c>
    </row>
    <row r="7" spans="1:9" x14ac:dyDescent="0.2">
      <c r="A7" s="579" t="s">
        <v>459</v>
      </c>
      <c r="B7" s="166"/>
      <c r="C7" s="166"/>
      <c r="D7" s="394">
        <v>38.990919812434718</v>
      </c>
      <c r="E7" s="447">
        <v>38.367738115974589</v>
      </c>
      <c r="F7" s="394">
        <v>42.594824509880517</v>
      </c>
      <c r="G7" s="447">
        <v>41.846431229020531</v>
      </c>
      <c r="H7" s="394">
        <v>39.033001107134865</v>
      </c>
      <c r="I7" s="447">
        <v>36.046715314447553</v>
      </c>
    </row>
    <row r="8" spans="1:9" x14ac:dyDescent="0.2">
      <c r="A8" s="540" t="s">
        <v>592</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20" t="s">
        <v>462</v>
      </c>
      <c r="B1" s="820"/>
      <c r="C1" s="820"/>
      <c r="D1" s="820"/>
      <c r="E1" s="249"/>
      <c r="F1" s="1"/>
      <c r="G1" s="1"/>
      <c r="H1" s="1"/>
      <c r="I1" s="1"/>
    </row>
    <row r="2" spans="1:40" ht="15" x14ac:dyDescent="0.2">
      <c r="A2" s="820"/>
      <c r="B2" s="820"/>
      <c r="C2" s="820"/>
      <c r="D2" s="820"/>
      <c r="E2" s="249"/>
      <c r="F2" s="1"/>
      <c r="G2" s="207"/>
      <c r="H2" s="244"/>
      <c r="I2" s="243" t="s">
        <v>151</v>
      </c>
    </row>
    <row r="3" spans="1:40" x14ac:dyDescent="0.2">
      <c r="A3" s="248"/>
      <c r="B3" s="829">
        <f>INDICE!A3</f>
        <v>45505</v>
      </c>
      <c r="C3" s="830">
        <v>41671</v>
      </c>
      <c r="D3" s="829">
        <f>DATE(YEAR(B3),MONTH(B3)-1,1)</f>
        <v>45474</v>
      </c>
      <c r="E3" s="830"/>
      <c r="F3" s="829">
        <f>DATE(YEAR(B3)-1,MONTH(B3),1)</f>
        <v>45139</v>
      </c>
      <c r="G3" s="830"/>
      <c r="H3" s="774" t="s">
        <v>417</v>
      </c>
      <c r="I3" s="774"/>
    </row>
    <row r="4" spans="1:40" x14ac:dyDescent="0.2">
      <c r="A4" s="214"/>
      <c r="B4" s="184" t="s">
        <v>47</v>
      </c>
      <c r="C4" s="184" t="s">
        <v>106</v>
      </c>
      <c r="D4" s="184" t="s">
        <v>47</v>
      </c>
      <c r="E4" s="184" t="s">
        <v>106</v>
      </c>
      <c r="F4" s="184" t="s">
        <v>47</v>
      </c>
      <c r="G4" s="184" t="s">
        <v>106</v>
      </c>
      <c r="H4" s="677">
        <f>D3</f>
        <v>45474</v>
      </c>
      <c r="I4" s="677">
        <f>F3</f>
        <v>45139</v>
      </c>
    </row>
    <row r="5" spans="1:40" x14ac:dyDescent="0.2">
      <c r="A5" s="539" t="s">
        <v>48</v>
      </c>
      <c r="B5" s="233">
        <v>531.51800000000003</v>
      </c>
      <c r="C5" s="240">
        <v>9.6799672622391899</v>
      </c>
      <c r="D5" s="233">
        <v>531.54</v>
      </c>
      <c r="E5" s="240">
        <v>9.6803291392039483</v>
      </c>
      <c r="F5" s="233">
        <v>497.77800000000002</v>
      </c>
      <c r="G5" s="240">
        <v>8.8587651460346031</v>
      </c>
      <c r="H5" s="240">
        <v>-4.1389171087659474E-3</v>
      </c>
      <c r="I5" s="394">
        <v>6.7781219740526915</v>
      </c>
    </row>
    <row r="6" spans="1:40" x14ac:dyDescent="0.2">
      <c r="A6" s="579" t="s">
        <v>49</v>
      </c>
      <c r="B6" s="233">
        <v>330.24</v>
      </c>
      <c r="C6" s="240">
        <v>6.0143069259778033</v>
      </c>
      <c r="D6" s="233">
        <v>330.24</v>
      </c>
      <c r="E6" s="240">
        <v>6.014282829007624</v>
      </c>
      <c r="F6" s="233">
        <v>333.65899999999999</v>
      </c>
      <c r="G6" s="240">
        <v>5.9380019202551324</v>
      </c>
      <c r="H6" s="394">
        <v>0</v>
      </c>
      <c r="I6" s="394">
        <v>-1.0246988692047818</v>
      </c>
    </row>
    <row r="7" spans="1:40" x14ac:dyDescent="0.2">
      <c r="A7" s="579" t="s">
        <v>122</v>
      </c>
      <c r="B7" s="233">
        <v>2991.6170000000002</v>
      </c>
      <c r="C7" s="240">
        <v>54.483111806482974</v>
      </c>
      <c r="D7" s="233">
        <v>2991.6170000000002</v>
      </c>
      <c r="E7" s="240">
        <v>54.482893514011934</v>
      </c>
      <c r="F7" s="233">
        <v>3161.5160000000001</v>
      </c>
      <c r="G7" s="240">
        <v>56.264294021492979</v>
      </c>
      <c r="H7" s="394">
        <v>0</v>
      </c>
      <c r="I7" s="394">
        <v>-5.3739724866171752</v>
      </c>
    </row>
    <row r="8" spans="1:40" x14ac:dyDescent="0.2">
      <c r="A8" s="579" t="s">
        <v>123</v>
      </c>
      <c r="B8" s="233">
        <v>35</v>
      </c>
      <c r="C8" s="240">
        <v>0.63741746126823851</v>
      </c>
      <c r="D8" s="233">
        <v>35</v>
      </c>
      <c r="E8" s="240">
        <v>0.63741490738634565</v>
      </c>
      <c r="F8" s="233">
        <v>35</v>
      </c>
      <c r="G8" s="240">
        <v>0.62288164625839437</v>
      </c>
      <c r="H8" s="429">
        <v>0</v>
      </c>
      <c r="I8" s="394">
        <v>0</v>
      </c>
    </row>
    <row r="9" spans="1:40" x14ac:dyDescent="0.2">
      <c r="A9" s="540" t="s">
        <v>362</v>
      </c>
      <c r="B9" s="440">
        <v>1602.5319999999999</v>
      </c>
      <c r="C9" s="445">
        <v>29.185196544031793</v>
      </c>
      <c r="D9" s="440">
        <v>1602.5319999999999</v>
      </c>
      <c r="E9" s="445">
        <v>29.185079610390151</v>
      </c>
      <c r="F9" s="440">
        <v>1591.0920000000001</v>
      </c>
      <c r="G9" s="445">
        <v>28.316057265958893</v>
      </c>
      <c r="H9" s="429">
        <v>0</v>
      </c>
      <c r="I9" s="73">
        <v>0.71900304947795768</v>
      </c>
    </row>
    <row r="10" spans="1:40" s="69" customFormat="1" x14ac:dyDescent="0.2">
      <c r="A10" s="76" t="s">
        <v>114</v>
      </c>
      <c r="B10" s="77">
        <v>5490.9070000000002</v>
      </c>
      <c r="C10" s="246">
        <v>100</v>
      </c>
      <c r="D10" s="77">
        <v>5490.9290000000001</v>
      </c>
      <c r="E10" s="246">
        <v>100</v>
      </c>
      <c r="F10" s="77">
        <v>5619.0450000000001</v>
      </c>
      <c r="G10" s="246">
        <v>100</v>
      </c>
      <c r="H10" s="627">
        <v>-4.0066079892736757E-4</v>
      </c>
      <c r="I10" s="78">
        <v>-2.280423096807374</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4" priority="1" operator="between">
      <formula>-0.05</formula>
      <formula>0</formula>
    </cfRule>
  </conditionalFormatting>
  <conditionalFormatting sqref="H6:H7">
    <cfRule type="cellIs" dxfId="3" priority="7" operator="equal">
      <formula>0</formula>
    </cfRule>
  </conditionalFormatting>
  <conditionalFormatting sqref="I5:I8">
    <cfRule type="cellIs" dxfId="2" priority="36" operator="equal">
      <formula>0</formula>
    </cfRule>
  </conditionalFormatting>
  <conditionalFormatting sqref="I9">
    <cfRule type="cellIs" dxfId="1" priority="8" operator="between">
      <formula>0</formula>
      <formula>0.5</formula>
    </cfRule>
    <cfRule type="cellIs" dxfId="0" priority="9"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20" t="s">
        <v>40</v>
      </c>
      <c r="B1" s="820"/>
      <c r="C1" s="820"/>
      <c r="D1" s="11"/>
      <c r="E1" s="11"/>
      <c r="F1" s="11"/>
      <c r="G1" s="11"/>
      <c r="H1" s="11"/>
      <c r="I1" s="11"/>
      <c r="J1" s="11"/>
      <c r="K1" s="11"/>
      <c r="L1" s="11"/>
    </row>
    <row r="2" spans="1:47" x14ac:dyDescent="0.2">
      <c r="A2" s="820"/>
      <c r="B2" s="820"/>
      <c r="C2" s="820"/>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9">
        <f>INDICE!A3</f>
        <v>45505</v>
      </c>
      <c r="C4" s="830">
        <v>41671</v>
      </c>
      <c r="D4" s="829">
        <f>DATE(YEAR(B4),MONTH(B4)-1,1)</f>
        <v>45474</v>
      </c>
      <c r="E4" s="830"/>
      <c r="F4" s="829">
        <f>DATE(YEAR(B4)-1,MONTH(B4),1)</f>
        <v>45139</v>
      </c>
      <c r="G4" s="830"/>
      <c r="H4" s="774" t="s">
        <v>417</v>
      </c>
      <c r="I4" s="774"/>
      <c r="J4" s="11"/>
      <c r="K4" s="11"/>
      <c r="L4" s="11"/>
    </row>
    <row r="5" spans="1:47" x14ac:dyDescent="0.2">
      <c r="A5" s="253"/>
      <c r="B5" s="184" t="s">
        <v>54</v>
      </c>
      <c r="C5" s="184" t="s">
        <v>106</v>
      </c>
      <c r="D5" s="184" t="s">
        <v>54</v>
      </c>
      <c r="E5" s="184" t="s">
        <v>106</v>
      </c>
      <c r="F5" s="184" t="s">
        <v>54</v>
      </c>
      <c r="G5" s="184" t="s">
        <v>106</v>
      </c>
      <c r="H5" s="280">
        <f>D4</f>
        <v>45474</v>
      </c>
      <c r="I5" s="280">
        <f>F4</f>
        <v>45139</v>
      </c>
      <c r="J5" s="11"/>
      <c r="K5" s="11"/>
      <c r="L5" s="11"/>
    </row>
    <row r="6" spans="1:47" ht="15" customHeight="1" x14ac:dyDescent="0.2">
      <c r="A6" s="11" t="s">
        <v>367</v>
      </c>
      <c r="B6" s="223">
        <v>14002.696900000001</v>
      </c>
      <c r="C6" s="222">
        <v>28.499974433322993</v>
      </c>
      <c r="D6" s="223">
        <v>12796.692979999998</v>
      </c>
      <c r="E6" s="222">
        <v>26.609273759877354</v>
      </c>
      <c r="F6" s="223">
        <v>15440.59433</v>
      </c>
      <c r="G6" s="222">
        <v>31.0078555452505</v>
      </c>
      <c r="H6" s="222">
        <v>9.4243405064485888</v>
      </c>
      <c r="I6" s="222">
        <v>-9.3124487261883733</v>
      </c>
      <c r="J6" s="11"/>
      <c r="K6" s="11"/>
      <c r="L6" s="11"/>
    </row>
    <row r="7" spans="1:47" x14ac:dyDescent="0.2">
      <c r="A7" s="252" t="s">
        <v>366</v>
      </c>
      <c r="B7" s="223">
        <v>35129.616999999998</v>
      </c>
      <c r="C7" s="222">
        <v>71.50002556667701</v>
      </c>
      <c r="D7" s="223">
        <v>35294.409</v>
      </c>
      <c r="E7" s="222">
        <v>73.390726240122632</v>
      </c>
      <c r="F7" s="223">
        <v>34355.156000000003</v>
      </c>
      <c r="G7" s="222">
        <v>68.992144454749507</v>
      </c>
      <c r="H7" s="222">
        <v>-0.46690681235093434</v>
      </c>
      <c r="I7" s="652">
        <v>2.2542788046137692</v>
      </c>
      <c r="J7" s="11"/>
      <c r="K7" s="11"/>
      <c r="L7" s="11"/>
    </row>
    <row r="8" spans="1:47" x14ac:dyDescent="0.2">
      <c r="A8" s="173" t="s">
        <v>114</v>
      </c>
      <c r="B8" s="174">
        <v>49132.313900000001</v>
      </c>
      <c r="C8" s="175">
        <v>100</v>
      </c>
      <c r="D8" s="174">
        <v>48091.101979999999</v>
      </c>
      <c r="E8" s="175">
        <v>100</v>
      </c>
      <c r="F8" s="174">
        <v>49795.750330000003</v>
      </c>
      <c r="G8" s="175">
        <v>100</v>
      </c>
      <c r="H8" s="78">
        <v>2.1650822649749593</v>
      </c>
      <c r="I8" s="78">
        <v>-1.3323153594500754</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31" t="s">
        <v>1</v>
      </c>
      <c r="B1" s="831"/>
      <c r="C1" s="831"/>
      <c r="D1" s="831"/>
      <c r="E1" s="255"/>
      <c r="F1" s="255"/>
      <c r="G1" s="256"/>
    </row>
    <row r="2" spans="1:7" x14ac:dyDescent="0.2">
      <c r="A2" s="831"/>
      <c r="B2" s="831"/>
      <c r="C2" s="831"/>
      <c r="D2" s="831"/>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32" t="s">
        <v>391</v>
      </c>
      <c r="B24" s="832"/>
      <c r="C24" s="832"/>
      <c r="D24" s="833" t="s">
        <v>392</v>
      </c>
      <c r="E24" s="833"/>
      <c r="F24" s="833"/>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626</v>
      </c>
      <c r="B30" s="686" t="s">
        <v>403</v>
      </c>
      <c r="C30" s="3"/>
      <c r="D30" s="255"/>
      <c r="E30" s="256"/>
      <c r="F30" s="261"/>
      <c r="G30" s="256"/>
    </row>
    <row r="31" spans="1:7" x14ac:dyDescent="0.2">
      <c r="A31" s="6" t="s">
        <v>627</v>
      </c>
      <c r="B31" s="686" t="s">
        <v>628</v>
      </c>
      <c r="C31" s="3"/>
      <c r="D31" s="255"/>
      <c r="E31" s="256"/>
      <c r="F31" s="261"/>
      <c r="G31" s="256"/>
    </row>
    <row r="32" spans="1:7" x14ac:dyDescent="0.2">
      <c r="A32" s="65" t="s">
        <v>625</v>
      </c>
      <c r="B32" s="272" t="s">
        <v>629</v>
      </c>
      <c r="C32" s="256"/>
      <c r="D32" s="256"/>
      <c r="E32" s="256"/>
      <c r="F32" s="256"/>
      <c r="G32" s="256"/>
    </row>
    <row r="33" spans="1:7" x14ac:dyDescent="0.2">
      <c r="A33" s="256" t="s">
        <v>623</v>
      </c>
      <c r="B33" s="686"/>
      <c r="C33" s="256"/>
      <c r="D33" s="256"/>
      <c r="E33" s="256"/>
      <c r="F33" s="256"/>
      <c r="G33" s="256"/>
    </row>
    <row r="34" spans="1:7" x14ac:dyDescent="0.2">
      <c r="A34" s="256" t="s">
        <v>624</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34" t="s">
        <v>677</v>
      </c>
      <c r="B50" s="834"/>
      <c r="C50" s="834"/>
      <c r="D50" s="834"/>
      <c r="E50" s="834"/>
      <c r="F50" s="834"/>
      <c r="G50" s="834"/>
    </row>
    <row r="51" spans="1:200" x14ac:dyDescent="0.2">
      <c r="A51" s="834"/>
      <c r="B51" s="834"/>
      <c r="C51" s="834"/>
      <c r="D51" s="834"/>
      <c r="E51" s="834"/>
      <c r="F51" s="834"/>
      <c r="G51" s="834"/>
    </row>
    <row r="52" spans="1:200" x14ac:dyDescent="0.2">
      <c r="A52" s="834"/>
      <c r="B52" s="834"/>
      <c r="C52" s="834"/>
      <c r="D52" s="834"/>
      <c r="E52" s="834"/>
      <c r="F52" s="834"/>
      <c r="G52" s="834"/>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639</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34" t="s">
        <v>609</v>
      </c>
      <c r="B59" s="834"/>
      <c r="C59" s="834"/>
      <c r="D59" s="834"/>
      <c r="E59" s="834"/>
      <c r="F59" s="834"/>
      <c r="G59" s="834"/>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4"/>
      <c r="B60" s="834"/>
      <c r="C60" s="834"/>
      <c r="D60" s="834"/>
      <c r="E60" s="834"/>
      <c r="F60" s="834"/>
      <c r="G60" s="834"/>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4"/>
      <c r="B61" s="834"/>
      <c r="C61" s="834"/>
      <c r="D61" s="834"/>
      <c r="E61" s="834"/>
      <c r="F61" s="834"/>
      <c r="G61" s="834"/>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4"/>
      <c r="B62" s="834"/>
      <c r="C62" s="834"/>
      <c r="D62" s="834"/>
      <c r="E62" s="834"/>
      <c r="F62" s="834"/>
      <c r="G62" s="834"/>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4"/>
      <c r="B63" s="834"/>
      <c r="C63" s="834"/>
      <c r="D63" s="834"/>
      <c r="E63" s="834"/>
      <c r="F63" s="834"/>
      <c r="G63" s="834"/>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598</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599</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2022</v>
      </c>
      <c r="C3" s="655">
        <v>2023</v>
      </c>
      <c r="D3" s="655">
        <v>2024</v>
      </c>
    </row>
    <row r="4" spans="1:18" x14ac:dyDescent="0.2">
      <c r="A4" s="18" t="s">
        <v>126</v>
      </c>
      <c r="B4" s="558">
        <v>12.459096296562089</v>
      </c>
      <c r="C4" s="558">
        <v>6.5076678266984214</v>
      </c>
      <c r="D4" s="558">
        <v>0.4368064811801643</v>
      </c>
      <c r="Q4" s="559"/>
      <c r="R4" s="559"/>
    </row>
    <row r="5" spans="1:18" x14ac:dyDescent="0.2">
      <c r="A5" s="18" t="s">
        <v>127</v>
      </c>
      <c r="B5" s="558">
        <v>16.07186270105133</v>
      </c>
      <c r="C5" s="558">
        <v>4.9667629549483943</v>
      </c>
      <c r="D5" s="558">
        <v>0.55382599048879388</v>
      </c>
    </row>
    <row r="6" spans="1:18" x14ac:dyDescent="0.2">
      <c r="A6" s="18" t="s">
        <v>128</v>
      </c>
      <c r="B6" s="558">
        <v>15.310565873436232</v>
      </c>
      <c r="C6" s="558">
        <v>5.4506853414866612</v>
      </c>
      <c r="D6" s="558">
        <v>-0.14213109533581914</v>
      </c>
    </row>
    <row r="7" spans="1:18" x14ac:dyDescent="0.2">
      <c r="A7" s="18" t="s">
        <v>129</v>
      </c>
      <c r="B7" s="558">
        <v>13.679975364111867</v>
      </c>
      <c r="C7" s="558">
        <v>3.6198711029439319</v>
      </c>
      <c r="D7" s="558">
        <v>1.4532334873059991</v>
      </c>
    </row>
    <row r="8" spans="1:18" x14ac:dyDescent="0.2">
      <c r="A8" s="18" t="s">
        <v>130</v>
      </c>
      <c r="B8" s="558">
        <v>12.91368324641555</v>
      </c>
      <c r="C8" s="558">
        <v>1.7112291256698855</v>
      </c>
      <c r="D8" s="560">
        <v>2.4170065046114382</v>
      </c>
    </row>
    <row r="9" spans="1:18" x14ac:dyDescent="0.2">
      <c r="A9" s="18" t="s">
        <v>131</v>
      </c>
      <c r="B9" s="558">
        <v>11.924915295750859</v>
      </c>
      <c r="C9" s="558">
        <v>0.90875707480791668</v>
      </c>
      <c r="D9" s="560">
        <v>2.5718300151761855</v>
      </c>
    </row>
    <row r="10" spans="1:18" x14ac:dyDescent="0.2">
      <c r="A10" s="18" t="s">
        <v>132</v>
      </c>
      <c r="B10" s="558">
        <v>11.441492948596213</v>
      </c>
      <c r="C10" s="558">
        <v>0.45572129292881725</v>
      </c>
      <c r="D10" s="558">
        <v>3.2393268068304577</v>
      </c>
    </row>
    <row r="11" spans="1:18" x14ac:dyDescent="0.2">
      <c r="A11" s="18" t="s">
        <v>133</v>
      </c>
      <c r="B11" s="558">
        <v>10.861357779932078</v>
      </c>
      <c r="C11" s="558">
        <v>-0.4398207940452008</v>
      </c>
      <c r="D11" s="681">
        <v>4.1605985176466485</v>
      </c>
    </row>
    <row r="12" spans="1:18" x14ac:dyDescent="0.2">
      <c r="A12" s="18" t="s">
        <v>134</v>
      </c>
      <c r="B12" s="558">
        <v>10.306345776287241</v>
      </c>
      <c r="C12" s="558">
        <v>-0.93903509901328519</v>
      </c>
      <c r="D12" s="560" t="s">
        <v>505</v>
      </c>
    </row>
    <row r="13" spans="1:18" x14ac:dyDescent="0.2">
      <c r="A13" s="18" t="s">
        <v>135</v>
      </c>
      <c r="B13" s="558">
        <v>9.7897692672425247</v>
      </c>
      <c r="C13" s="558">
        <v>-0.90089324385498026</v>
      </c>
      <c r="D13" s="560" t="s">
        <v>505</v>
      </c>
    </row>
    <row r="14" spans="1:18" x14ac:dyDescent="0.2">
      <c r="A14" s="18" t="s">
        <v>136</v>
      </c>
      <c r="B14" s="558">
        <v>8.027744057262991</v>
      </c>
      <c r="C14" s="558">
        <v>-0.21823230068933278</v>
      </c>
      <c r="D14" s="558" t="s">
        <v>505</v>
      </c>
    </row>
    <row r="15" spans="1:18" x14ac:dyDescent="0.2">
      <c r="A15" s="439" t="s">
        <v>137</v>
      </c>
      <c r="B15" s="445">
        <v>7.8883096927531922</v>
      </c>
      <c r="C15" s="445">
        <v>-0.95902848867514434</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81">
        <f>INDICE!A3</f>
        <v>45505</v>
      </c>
      <c r="C3" s="782"/>
      <c r="D3" s="782" t="s">
        <v>115</v>
      </c>
      <c r="E3" s="782"/>
      <c r="F3" s="782" t="s">
        <v>116</v>
      </c>
      <c r="G3" s="782"/>
      <c r="H3" s="782"/>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41.55622000000001</v>
      </c>
      <c r="C5" s="315">
        <v>-5.7867094579613356</v>
      </c>
      <c r="D5" s="314">
        <v>466.60826000000009</v>
      </c>
      <c r="E5" s="315">
        <v>-2.1899812158198837</v>
      </c>
      <c r="F5" s="314">
        <v>708.58826999999985</v>
      </c>
      <c r="G5" s="315">
        <v>-1.1408694359410045</v>
      </c>
      <c r="H5" s="320">
        <v>33.151275733296735</v>
      </c>
    </row>
    <row r="6" spans="1:8" x14ac:dyDescent="0.2">
      <c r="A6" s="313" t="s">
        <v>139</v>
      </c>
      <c r="B6" s="322">
        <v>22.474430000000009</v>
      </c>
      <c r="C6" s="315">
        <v>-14.116640012534099</v>
      </c>
      <c r="D6" s="314">
        <v>303.41336000000001</v>
      </c>
      <c r="E6" s="315">
        <v>-6.2026472132392128</v>
      </c>
      <c r="F6" s="314">
        <v>460.37653999999992</v>
      </c>
      <c r="G6" s="315">
        <v>-6.087331971598263</v>
      </c>
      <c r="H6" s="320">
        <v>21.538699220467077</v>
      </c>
    </row>
    <row r="7" spans="1:8" x14ac:dyDescent="0.2">
      <c r="A7" s="313" t="s">
        <v>140</v>
      </c>
      <c r="B7" s="322">
        <v>10.468170000000006</v>
      </c>
      <c r="C7" s="315">
        <v>5.5315455362031249</v>
      </c>
      <c r="D7" s="314">
        <v>77.955529999999996</v>
      </c>
      <c r="E7" s="315">
        <v>4.4044014148170136</v>
      </c>
      <c r="F7" s="314">
        <v>116.36482999999998</v>
      </c>
      <c r="G7" s="315">
        <v>4.91755847247601</v>
      </c>
      <c r="H7" s="320">
        <v>5.4441242232082114</v>
      </c>
    </row>
    <row r="8" spans="1:8" x14ac:dyDescent="0.2">
      <c r="A8" s="316" t="s">
        <v>437</v>
      </c>
      <c r="B8" s="321">
        <v>76.725880000000004</v>
      </c>
      <c r="C8" s="318">
        <v>-27.545460039737396</v>
      </c>
      <c r="D8" s="317">
        <v>637.15777000000003</v>
      </c>
      <c r="E8" s="319">
        <v>11.92382134094856</v>
      </c>
      <c r="F8" s="317">
        <v>852.1092799999999</v>
      </c>
      <c r="G8" s="319">
        <v>-0.81043776192231254</v>
      </c>
      <c r="H8" s="483">
        <v>39.865900823027957</v>
      </c>
    </row>
    <row r="9" spans="1:8" s="69" customFormat="1" x14ac:dyDescent="0.2">
      <c r="A9" s="283" t="s">
        <v>114</v>
      </c>
      <c r="B9" s="61">
        <v>151.22470000000001</v>
      </c>
      <c r="C9" s="62">
        <v>-18.736540250977093</v>
      </c>
      <c r="D9" s="61">
        <v>1485.13492</v>
      </c>
      <c r="E9" s="62">
        <v>2.8146309360337232</v>
      </c>
      <c r="F9" s="61">
        <v>2137.4389200000001</v>
      </c>
      <c r="G9" s="62">
        <v>-1.8156777488812943</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18" priority="8" operator="between">
      <formula>0</formula>
      <formula>0.5</formula>
    </cfRule>
  </conditionalFormatting>
  <conditionalFormatting sqref="C17:U17">
    <cfRule type="cellIs" dxfId="217" priority="3" operator="between">
      <formula>-0.0499999</formula>
      <formula>0.0499999</formula>
    </cfRule>
  </conditionalFormatting>
  <conditionalFormatting sqref="D8">
    <cfRule type="cellIs" dxfId="216" priority="7" operator="between">
      <formula>0</formula>
      <formula>0.5</formula>
    </cfRule>
  </conditionalFormatting>
  <conditionalFormatting sqref="F8">
    <cfRule type="cellIs" dxfId="215" priority="6" operator="between">
      <formula>0</formula>
      <formula>0.5</formula>
    </cfRule>
  </conditionalFormatting>
  <conditionalFormatting sqref="G5">
    <cfRule type="cellIs" dxfId="214" priority="1" operator="between">
      <formula>-0.049</formula>
      <formula>0.049</formula>
    </cfRule>
  </conditionalFormatting>
  <conditionalFormatting sqref="H8">
    <cfRule type="cellIs" dxfId="213"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81">
        <f>INDICE!A3</f>
        <v>45505</v>
      </c>
      <c r="C3" s="782"/>
      <c r="D3" s="783" t="s">
        <v>115</v>
      </c>
      <c r="E3" s="783"/>
      <c r="F3" s="783" t="s">
        <v>116</v>
      </c>
      <c r="G3" s="783"/>
      <c r="H3" s="783"/>
    </row>
    <row r="4" spans="1:14" x14ac:dyDescent="0.2">
      <c r="A4" s="66"/>
      <c r="B4" s="82" t="s">
        <v>47</v>
      </c>
      <c r="C4" s="82" t="s">
        <v>421</v>
      </c>
      <c r="D4" s="82" t="s">
        <v>47</v>
      </c>
      <c r="E4" s="82" t="s">
        <v>417</v>
      </c>
      <c r="F4" s="82" t="s">
        <v>47</v>
      </c>
      <c r="G4" s="83" t="s">
        <v>417</v>
      </c>
      <c r="H4" s="83" t="s">
        <v>106</v>
      </c>
    </row>
    <row r="5" spans="1:14" x14ac:dyDescent="0.2">
      <c r="A5" s="84" t="s">
        <v>183</v>
      </c>
      <c r="B5" s="336">
        <v>614.58130999999958</v>
      </c>
      <c r="C5" s="332">
        <v>8.7639356703164975</v>
      </c>
      <c r="D5" s="331">
        <v>4128.1610700000001</v>
      </c>
      <c r="E5" s="333">
        <v>8.1156592536797554</v>
      </c>
      <c r="F5" s="331">
        <v>6054.4354999999996</v>
      </c>
      <c r="G5" s="333">
        <v>6.8098054799392695</v>
      </c>
      <c r="H5" s="338">
        <v>94.699967458026052</v>
      </c>
    </row>
    <row r="6" spans="1:14" x14ac:dyDescent="0.2">
      <c r="A6" s="84" t="s">
        <v>184</v>
      </c>
      <c r="B6" s="322">
        <v>35.223470000000042</v>
      </c>
      <c r="C6" s="329">
        <v>10.058657797850175</v>
      </c>
      <c r="D6" s="314">
        <v>228.46526</v>
      </c>
      <c r="E6" s="315">
        <v>6.8828520550077936</v>
      </c>
      <c r="F6" s="314">
        <v>333.95371999999992</v>
      </c>
      <c r="G6" s="315">
        <v>4.2810622953980912</v>
      </c>
      <c r="H6" s="320">
        <v>5.2235103365931863</v>
      </c>
    </row>
    <row r="7" spans="1:14" x14ac:dyDescent="0.2">
      <c r="A7" s="84" t="s">
        <v>188</v>
      </c>
      <c r="B7" s="337">
        <v>0</v>
      </c>
      <c r="C7" s="329">
        <v>0</v>
      </c>
      <c r="D7" s="328">
        <v>4.6600000000000003E-2</v>
      </c>
      <c r="E7" s="582">
        <v>8.8785046728971881</v>
      </c>
      <c r="F7" s="328">
        <v>4.6600000000000003E-2</v>
      </c>
      <c r="G7" s="582">
        <v>-8.0505130228887101</v>
      </c>
      <c r="H7" s="337">
        <v>7.2889016383839819E-4</v>
      </c>
    </row>
    <row r="8" spans="1:14" x14ac:dyDescent="0.2">
      <c r="A8" s="84" t="s">
        <v>145</v>
      </c>
      <c r="B8" s="337">
        <v>0</v>
      </c>
      <c r="C8" s="329">
        <v>0</v>
      </c>
      <c r="D8" s="328">
        <v>3.2479999999999995E-2</v>
      </c>
      <c r="E8" s="582">
        <v>-22.370936902485674</v>
      </c>
      <c r="F8" s="328">
        <v>3.2479999999999995E-2</v>
      </c>
      <c r="G8" s="329">
        <v>-22.370936902485674</v>
      </c>
      <c r="H8" s="337">
        <v>5.0803331591139846E-4</v>
      </c>
    </row>
    <row r="9" spans="1:14" x14ac:dyDescent="0.2">
      <c r="A9" s="335" t="s">
        <v>146</v>
      </c>
      <c r="B9" s="323">
        <v>649.80477999999971</v>
      </c>
      <c r="C9" s="324">
        <v>8.8333363201706199</v>
      </c>
      <c r="D9" s="323">
        <v>4356.7054100000005</v>
      </c>
      <c r="E9" s="324">
        <v>8.0499967474925569</v>
      </c>
      <c r="F9" s="323">
        <v>6388.4682999999995</v>
      </c>
      <c r="G9" s="324">
        <v>6.6742535199342843</v>
      </c>
      <c r="H9" s="324">
        <v>99.924714718098983</v>
      </c>
    </row>
    <row r="10" spans="1:14" x14ac:dyDescent="0.2">
      <c r="A10" s="84" t="s">
        <v>147</v>
      </c>
      <c r="B10" s="337">
        <v>0.54239000000000004</v>
      </c>
      <c r="C10" s="329">
        <v>8.9399051980396997</v>
      </c>
      <c r="D10" s="328">
        <v>3.4023099999999999</v>
      </c>
      <c r="E10" s="329">
        <v>2.47242652595309</v>
      </c>
      <c r="F10" s="328">
        <v>4.8132000000000001</v>
      </c>
      <c r="G10" s="329">
        <v>4.5327495553253465</v>
      </c>
      <c r="H10" s="320">
        <v>7.5285281901008111E-2</v>
      </c>
    </row>
    <row r="11" spans="1:14" x14ac:dyDescent="0.2">
      <c r="A11" s="60" t="s">
        <v>148</v>
      </c>
      <c r="B11" s="325">
        <v>650.34716999999966</v>
      </c>
      <c r="C11" s="326">
        <v>8.8334251118184994</v>
      </c>
      <c r="D11" s="325">
        <v>4360.10772</v>
      </c>
      <c r="E11" s="326">
        <v>8.0454077163841209</v>
      </c>
      <c r="F11" s="325">
        <v>6393.2815000000001</v>
      </c>
      <c r="G11" s="326">
        <v>6.6726082790089958</v>
      </c>
      <c r="H11" s="326">
        <v>100</v>
      </c>
    </row>
    <row r="12" spans="1:14" x14ac:dyDescent="0.2">
      <c r="A12" s="362" t="s">
        <v>149</v>
      </c>
      <c r="B12" s="327"/>
      <c r="C12" s="327"/>
      <c r="D12" s="327"/>
      <c r="E12" s="327"/>
      <c r="F12" s="327"/>
      <c r="G12" s="327"/>
      <c r="H12" s="327"/>
    </row>
    <row r="13" spans="1:14" x14ac:dyDescent="0.2">
      <c r="A13" s="586" t="s">
        <v>188</v>
      </c>
      <c r="B13" s="587">
        <v>15.126070000000004</v>
      </c>
      <c r="C13" s="588">
        <v>-29.668724766807241</v>
      </c>
      <c r="D13" s="589">
        <v>113.93874999999998</v>
      </c>
      <c r="E13" s="588">
        <v>-22.330176175552875</v>
      </c>
      <c r="F13" s="589">
        <v>208.12185000000002</v>
      </c>
      <c r="G13" s="588">
        <v>11.09373618813729</v>
      </c>
      <c r="H13" s="590">
        <v>3.2553212305761923</v>
      </c>
    </row>
    <row r="14" spans="1:14" x14ac:dyDescent="0.2">
      <c r="A14" s="591" t="s">
        <v>150</v>
      </c>
      <c r="B14" s="592">
        <v>2.3258454403668751</v>
      </c>
      <c r="C14" s="593"/>
      <c r="D14" s="594">
        <v>2.6132095195115954</v>
      </c>
      <c r="E14" s="593"/>
      <c r="F14" s="594">
        <v>3.2553212305761923</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84" t="s">
        <v>676</v>
      </c>
      <c r="B19" s="784"/>
      <c r="C19" s="784"/>
      <c r="D19" s="784"/>
      <c r="E19" s="784"/>
      <c r="F19" s="784"/>
      <c r="G19" s="784"/>
      <c r="H19" s="784"/>
    </row>
    <row r="20" spans="1:14" x14ac:dyDescent="0.2">
      <c r="A20" s="784"/>
      <c r="B20" s="784"/>
      <c r="C20" s="784"/>
      <c r="D20" s="784"/>
      <c r="E20" s="784"/>
      <c r="F20" s="784"/>
      <c r="G20" s="784"/>
      <c r="H20" s="784"/>
    </row>
  </sheetData>
  <mergeCells count="4">
    <mergeCell ref="B3:C3"/>
    <mergeCell ref="D3:E3"/>
    <mergeCell ref="F3:H3"/>
    <mergeCell ref="A19:H20"/>
  </mergeCells>
  <conditionalFormatting sqref="B10 D10 F10:G10">
    <cfRule type="cellIs" dxfId="212" priority="28" operator="between">
      <formula>0</formula>
      <formula>0.5</formula>
    </cfRule>
  </conditionalFormatting>
  <conditionalFormatting sqref="B7:D8">
    <cfRule type="cellIs" dxfId="211" priority="14" operator="equal">
      <formula>0</formula>
    </cfRule>
    <cfRule type="cellIs" dxfId="210" priority="15" operator="between">
      <formula>0</formula>
      <formula>0.5</formula>
    </cfRule>
  </conditionalFormatting>
  <conditionalFormatting sqref="C6">
    <cfRule type="cellIs" dxfId="209" priority="1" operator="between">
      <formula>-0.05</formula>
      <formula>0</formula>
    </cfRule>
    <cfRule type="cellIs" dxfId="208" priority="2" operator="between">
      <formula>0</formula>
      <formula>0.5</formula>
    </cfRule>
  </conditionalFormatting>
  <conditionalFormatting sqref="F7">
    <cfRule type="cellIs" dxfId="207" priority="11" operator="equal">
      <formula>0</formula>
    </cfRule>
    <cfRule type="cellIs" dxfId="206" priority="12" operator="between">
      <formula>0</formula>
      <formula>0.5</formula>
    </cfRule>
  </conditionalFormatting>
  <conditionalFormatting sqref="F8:G8">
    <cfRule type="cellIs" dxfId="205" priority="27" operator="between">
      <formula>0</formula>
      <formula>0.5</formula>
    </cfRule>
  </conditionalFormatting>
  <conditionalFormatting sqref="H7:H8">
    <cfRule type="cellIs" dxfId="204"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587</v>
      </c>
    </row>
    <row r="2" spans="1:12" ht="15.75" x14ac:dyDescent="0.25">
      <c r="A2" s="2"/>
      <c r="B2" s="89"/>
      <c r="H2" s="79" t="s">
        <v>151</v>
      </c>
    </row>
    <row r="3" spans="1:12" ht="14.1" customHeight="1" x14ac:dyDescent="0.2">
      <c r="A3" s="90"/>
      <c r="B3" s="785">
        <f>INDICE!A3</f>
        <v>45505</v>
      </c>
      <c r="C3" s="785"/>
      <c r="D3" s="785"/>
      <c r="E3" s="91"/>
      <c r="F3" s="786" t="s">
        <v>116</v>
      </c>
      <c r="G3" s="786"/>
      <c r="H3" s="786"/>
    </row>
    <row r="4" spans="1:12" x14ac:dyDescent="0.2">
      <c r="A4" s="92"/>
      <c r="B4" s="93" t="s">
        <v>143</v>
      </c>
      <c r="C4" s="488" t="s">
        <v>144</v>
      </c>
      <c r="D4" s="93" t="s">
        <v>152</v>
      </c>
      <c r="E4" s="93"/>
      <c r="F4" s="93" t="s">
        <v>143</v>
      </c>
      <c r="G4" s="488" t="s">
        <v>144</v>
      </c>
      <c r="H4" s="93" t="s">
        <v>152</v>
      </c>
    </row>
    <row r="5" spans="1:12" x14ac:dyDescent="0.2">
      <c r="A5" s="90" t="s">
        <v>153</v>
      </c>
      <c r="B5" s="94">
        <v>95.977110000000025</v>
      </c>
      <c r="C5" s="96">
        <v>4.2032499999999962</v>
      </c>
      <c r="D5" s="339">
        <v>100.18036000000002</v>
      </c>
      <c r="E5" s="94"/>
      <c r="F5" s="94">
        <v>922.4484599999995</v>
      </c>
      <c r="G5" s="96">
        <v>37.039489999999979</v>
      </c>
      <c r="H5" s="339">
        <v>959.4879499999995</v>
      </c>
    </row>
    <row r="6" spans="1:12" x14ac:dyDescent="0.2">
      <c r="A6" s="92" t="s">
        <v>154</v>
      </c>
      <c r="B6" s="95">
        <v>18.504809999999996</v>
      </c>
      <c r="C6" s="96">
        <v>0.83653000000000011</v>
      </c>
      <c r="D6" s="340">
        <v>19.341339999999995</v>
      </c>
      <c r="E6" s="95"/>
      <c r="F6" s="95">
        <v>170.36045999999973</v>
      </c>
      <c r="G6" s="96">
        <v>6.9130600000000033</v>
      </c>
      <c r="H6" s="340">
        <v>177.27351999999973</v>
      </c>
    </row>
    <row r="7" spans="1:12" x14ac:dyDescent="0.2">
      <c r="A7" s="92" t="s">
        <v>155</v>
      </c>
      <c r="B7" s="95">
        <v>12.4651</v>
      </c>
      <c r="C7" s="96">
        <v>0.74033000000000004</v>
      </c>
      <c r="D7" s="340">
        <v>13.20543</v>
      </c>
      <c r="E7" s="95"/>
      <c r="F7" s="95">
        <v>108.49938000000002</v>
      </c>
      <c r="G7" s="96">
        <v>5.9602500000000029</v>
      </c>
      <c r="H7" s="340">
        <v>114.45963000000002</v>
      </c>
    </row>
    <row r="8" spans="1:12" x14ac:dyDescent="0.2">
      <c r="A8" s="92" t="s">
        <v>156</v>
      </c>
      <c r="B8" s="95">
        <v>33.007730000000002</v>
      </c>
      <c r="C8" s="96">
        <v>1.30139</v>
      </c>
      <c r="D8" s="340">
        <v>34.30912</v>
      </c>
      <c r="E8" s="95"/>
      <c r="F8" s="95">
        <v>262.89360999999997</v>
      </c>
      <c r="G8" s="96">
        <v>11.207050000000002</v>
      </c>
      <c r="H8" s="340">
        <v>274.10065999999995</v>
      </c>
    </row>
    <row r="9" spans="1:12" x14ac:dyDescent="0.2">
      <c r="A9" s="92" t="s">
        <v>157</v>
      </c>
      <c r="B9" s="95">
        <v>38.356390000000005</v>
      </c>
      <c r="C9" s="96">
        <v>8.2547700000000006</v>
      </c>
      <c r="D9" s="340">
        <v>46.611160000000005</v>
      </c>
      <c r="E9" s="95"/>
      <c r="F9" s="95">
        <v>438.85182999999989</v>
      </c>
      <c r="G9" s="96">
        <v>98.665820000000025</v>
      </c>
      <c r="H9" s="340">
        <v>537.51764999999989</v>
      </c>
    </row>
    <row r="10" spans="1:12" x14ac:dyDescent="0.2">
      <c r="A10" s="92" t="s">
        <v>158</v>
      </c>
      <c r="B10" s="95">
        <v>10.576690000000001</v>
      </c>
      <c r="C10" s="96">
        <v>0.45258000000000004</v>
      </c>
      <c r="D10" s="340">
        <v>11.02927</v>
      </c>
      <c r="E10" s="95"/>
      <c r="F10" s="95">
        <v>82.446850000000012</v>
      </c>
      <c r="G10" s="96">
        <v>3.3550200000000006</v>
      </c>
      <c r="H10" s="340">
        <v>85.801870000000008</v>
      </c>
    </row>
    <row r="11" spans="1:12" x14ac:dyDescent="0.2">
      <c r="A11" s="92" t="s">
        <v>159</v>
      </c>
      <c r="B11" s="95">
        <v>42.194020000000023</v>
      </c>
      <c r="C11" s="96">
        <v>2.7287299999999992</v>
      </c>
      <c r="D11" s="340">
        <v>44.922750000000022</v>
      </c>
      <c r="E11" s="95"/>
      <c r="F11" s="95">
        <v>333.73041999999919</v>
      </c>
      <c r="G11" s="96">
        <v>16.072290000000034</v>
      </c>
      <c r="H11" s="340">
        <v>349.80270999999919</v>
      </c>
    </row>
    <row r="12" spans="1:12" x14ac:dyDescent="0.2">
      <c r="A12" s="92" t="s">
        <v>508</v>
      </c>
      <c r="B12" s="95">
        <v>26.179260000000003</v>
      </c>
      <c r="C12" s="96">
        <v>0.94117999999999991</v>
      </c>
      <c r="D12" s="340">
        <v>27.120440000000002</v>
      </c>
      <c r="E12" s="95"/>
      <c r="F12" s="95">
        <v>255.43787999999978</v>
      </c>
      <c r="G12" s="96">
        <v>8.8005500000000012</v>
      </c>
      <c r="H12" s="340">
        <v>264.23842999999977</v>
      </c>
      <c r="J12" s="96"/>
    </row>
    <row r="13" spans="1:12" x14ac:dyDescent="0.2">
      <c r="A13" s="92" t="s">
        <v>160</v>
      </c>
      <c r="B13" s="95">
        <v>104.25361999999998</v>
      </c>
      <c r="C13" s="96">
        <v>5.5007999999999981</v>
      </c>
      <c r="D13" s="340">
        <v>109.75441999999998</v>
      </c>
      <c r="E13" s="95"/>
      <c r="F13" s="95">
        <v>1073.4811399999999</v>
      </c>
      <c r="G13" s="96">
        <v>49.467940000000006</v>
      </c>
      <c r="H13" s="340">
        <v>1122.9490799999999</v>
      </c>
      <c r="J13" s="96"/>
      <c r="L13" s="687"/>
    </row>
    <row r="14" spans="1:12" x14ac:dyDescent="0.2">
      <c r="A14" s="92" t="s">
        <v>161</v>
      </c>
      <c r="B14" s="95">
        <v>0.55005000000000004</v>
      </c>
      <c r="C14" s="96">
        <v>5.2209999999999993E-2</v>
      </c>
      <c r="D14" s="341">
        <v>0.60226000000000002</v>
      </c>
      <c r="E14" s="96"/>
      <c r="F14" s="95">
        <v>6.0973600000000001</v>
      </c>
      <c r="G14" s="96">
        <v>0.66676000000000013</v>
      </c>
      <c r="H14" s="341">
        <v>6.7641200000000001</v>
      </c>
      <c r="J14" s="96"/>
      <c r="K14" s="704"/>
    </row>
    <row r="15" spans="1:12" x14ac:dyDescent="0.2">
      <c r="A15" s="92" t="s">
        <v>162</v>
      </c>
      <c r="B15" s="95">
        <v>73.422270000000012</v>
      </c>
      <c r="C15" s="96">
        <v>3.0173099999999979</v>
      </c>
      <c r="D15" s="340">
        <v>76.439580000000007</v>
      </c>
      <c r="E15" s="95"/>
      <c r="F15" s="95">
        <v>696.03209000000072</v>
      </c>
      <c r="G15" s="96">
        <v>27.54561999999996</v>
      </c>
      <c r="H15" s="340">
        <v>723.57771000000071</v>
      </c>
      <c r="J15" s="96"/>
    </row>
    <row r="16" spans="1:12" x14ac:dyDescent="0.2">
      <c r="A16" s="92" t="s">
        <v>163</v>
      </c>
      <c r="B16" s="95">
        <v>12.751579999999997</v>
      </c>
      <c r="C16" s="96">
        <v>0.42430000000000007</v>
      </c>
      <c r="D16" s="340">
        <v>13.175879999999998</v>
      </c>
      <c r="E16" s="95"/>
      <c r="F16" s="95">
        <v>114.47076999999993</v>
      </c>
      <c r="G16" s="96">
        <v>3.391530000000003</v>
      </c>
      <c r="H16" s="340">
        <v>117.86229999999993</v>
      </c>
      <c r="J16" s="96"/>
    </row>
    <row r="17" spans="1:11" x14ac:dyDescent="0.2">
      <c r="A17" s="92" t="s">
        <v>164</v>
      </c>
      <c r="B17" s="95">
        <v>34.536670000000008</v>
      </c>
      <c r="C17" s="96">
        <v>1.8608199999999999</v>
      </c>
      <c r="D17" s="340">
        <v>36.397490000000005</v>
      </c>
      <c r="E17" s="95"/>
      <c r="F17" s="95">
        <v>290.18740999999949</v>
      </c>
      <c r="G17" s="96">
        <v>14.189360000000013</v>
      </c>
      <c r="H17" s="340">
        <v>304.37676999999951</v>
      </c>
      <c r="J17" s="96"/>
    </row>
    <row r="18" spans="1:11" x14ac:dyDescent="0.2">
      <c r="A18" s="92" t="s">
        <v>165</v>
      </c>
      <c r="B18" s="95">
        <v>3.4068599999999996</v>
      </c>
      <c r="C18" s="96">
        <v>0.15634000000000001</v>
      </c>
      <c r="D18" s="340">
        <v>3.5631999999999997</v>
      </c>
      <c r="E18" s="95"/>
      <c r="F18" s="95">
        <v>32.606790000000018</v>
      </c>
      <c r="G18" s="96">
        <v>1.2319099999999994</v>
      </c>
      <c r="H18" s="340">
        <v>33.838700000000017</v>
      </c>
      <c r="J18" s="96"/>
    </row>
    <row r="19" spans="1:11" x14ac:dyDescent="0.2">
      <c r="A19" s="92" t="s">
        <v>166</v>
      </c>
      <c r="B19" s="95">
        <v>59.147310000000004</v>
      </c>
      <c r="C19" s="96">
        <v>2.1488399999999999</v>
      </c>
      <c r="D19" s="340">
        <v>61.296150000000004</v>
      </c>
      <c r="E19" s="95"/>
      <c r="F19" s="95">
        <v>771.85665000000006</v>
      </c>
      <c r="G19" s="96">
        <v>27.748469999999998</v>
      </c>
      <c r="H19" s="340">
        <v>799.60512000000006</v>
      </c>
      <c r="J19" s="96"/>
    </row>
    <row r="20" spans="1:11" x14ac:dyDescent="0.2">
      <c r="A20" s="92" t="s">
        <v>167</v>
      </c>
      <c r="B20" s="96">
        <v>0.65539000000000003</v>
      </c>
      <c r="C20" s="96">
        <v>0</v>
      </c>
      <c r="D20" s="341">
        <v>0.65539000000000003</v>
      </c>
      <c r="E20" s="96"/>
      <c r="F20" s="95">
        <v>6.71936</v>
      </c>
      <c r="G20" s="96">
        <v>0</v>
      </c>
      <c r="H20" s="341">
        <v>6.71936</v>
      </c>
      <c r="J20" s="96"/>
    </row>
    <row r="21" spans="1:11" x14ac:dyDescent="0.2">
      <c r="A21" s="92" t="s">
        <v>168</v>
      </c>
      <c r="B21" s="95">
        <v>17.080720000000007</v>
      </c>
      <c r="C21" s="96">
        <v>0.75044999999999995</v>
      </c>
      <c r="D21" s="340">
        <v>17.831170000000007</v>
      </c>
      <c r="E21" s="95"/>
      <c r="F21" s="95">
        <v>167.34828999999993</v>
      </c>
      <c r="G21" s="96">
        <v>7.2127399999999993</v>
      </c>
      <c r="H21" s="340">
        <v>174.56102999999993</v>
      </c>
      <c r="J21" s="96"/>
      <c r="K21" s="96"/>
    </row>
    <row r="22" spans="1:11" x14ac:dyDescent="0.2">
      <c r="A22" s="92" t="s">
        <v>169</v>
      </c>
      <c r="B22" s="95">
        <v>8.6584500000000002</v>
      </c>
      <c r="C22" s="96">
        <v>0.31598000000000004</v>
      </c>
      <c r="D22" s="340">
        <v>8.9744299999999999</v>
      </c>
      <c r="E22" s="95"/>
      <c r="F22" s="95">
        <v>84.604910000000004</v>
      </c>
      <c r="G22" s="96">
        <v>2.8643400000000008</v>
      </c>
      <c r="H22" s="340">
        <v>87.469250000000002</v>
      </c>
      <c r="J22" s="96"/>
    </row>
    <row r="23" spans="1:11" x14ac:dyDescent="0.2">
      <c r="A23" s="97" t="s">
        <v>170</v>
      </c>
      <c r="B23" s="98">
        <v>22.857279999999992</v>
      </c>
      <c r="C23" s="96">
        <v>1.53766</v>
      </c>
      <c r="D23" s="342">
        <v>24.394939999999991</v>
      </c>
      <c r="E23" s="98"/>
      <c r="F23" s="98">
        <v>236.36183999999989</v>
      </c>
      <c r="G23" s="96">
        <v>11.621520000000006</v>
      </c>
      <c r="H23" s="342">
        <v>247.98335999999989</v>
      </c>
      <c r="J23" s="96"/>
    </row>
    <row r="24" spans="1:11" x14ac:dyDescent="0.2">
      <c r="A24" s="99" t="s">
        <v>426</v>
      </c>
      <c r="B24" s="100">
        <v>614.58130999999912</v>
      </c>
      <c r="C24" s="100">
        <v>35.223470000000013</v>
      </c>
      <c r="D24" s="100">
        <v>649.80477999999914</v>
      </c>
      <c r="E24" s="100"/>
      <c r="F24" s="100">
        <v>6054.4354999999914</v>
      </c>
      <c r="G24" s="100">
        <v>333.9537200000006</v>
      </c>
      <c r="H24" s="100">
        <v>6388.3892199999918</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03" priority="13" operator="between">
      <formula>0</formula>
      <formula>0.5</formula>
    </cfRule>
    <cfRule type="cellIs" dxfId="202" priority="14" operator="between">
      <formula>0</formula>
      <formula>0.49</formula>
    </cfRule>
  </conditionalFormatting>
  <conditionalFormatting sqref="C5:C23">
    <cfRule type="cellIs" dxfId="201" priority="12" stopIfTrue="1" operator="equal">
      <formula>0</formula>
    </cfRule>
  </conditionalFormatting>
  <conditionalFormatting sqref="G5:G23">
    <cfRule type="cellIs" dxfId="200" priority="10" stopIfTrue="1" operator="equal">
      <formula>0</formula>
    </cfRule>
  </conditionalFormatting>
  <conditionalFormatting sqref="J12:J30">
    <cfRule type="cellIs" dxfId="199" priority="6" stopIfTrue="1" operator="equal">
      <formula>0</formula>
    </cfRule>
    <cfRule type="cellIs" dxfId="198" priority="8" operator="between">
      <formula>0</formula>
      <formula>0.5</formula>
    </cfRule>
    <cfRule type="cellIs" dxfId="197"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2024-10-24T07:28:56Z</dcterms:modified>
</cp:coreProperties>
</file>