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U:\INFORMES CORES WEB\BEH\BEH 2014\2023\04. ABRIL\"/>
    </mc:Choice>
  </mc:AlternateContent>
  <xr:revisionPtr revIDLastSave="0" documentId="13_ncr:1_{64316A68-4A0B-4F56-8EBD-E20E3F1CC894}"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<sst xmlns="http://schemas.openxmlformats.org/spreadsheetml/2006/main" count="1921" uniqueCount="699">
  <si>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</si>
  <si>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</si>
  <si>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</si>
  <si>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</si>
  <si>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</si>
  <si>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</si>
  <si>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</si>
  <si>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</si>
  <si>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</si>
  <si>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</si>
  <si>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</si>
  <si>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</si>
  <si>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</si>
  <si>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</si>
  <si>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</si>
  <si>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</si>
  <si>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</si>
  <si>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</si>
  <si>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</si>
  <si>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</si>
  <si>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</si>
  <si>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</si>
  <si>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</si>
  <si>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</si>
  <si>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</si>
  <si>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</si>
  <si>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</si>
  <si>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</si>
  <si>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</si>
  <si>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</si>
  <si>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</si>
  <si>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</si>
  <si>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</si>
  <si>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</si>
  <si>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</si>
  <si>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</si>
  <si>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</si>
  <si>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</si>
  <si>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</si>
  <si>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</si>
  <si>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</si>
  <si>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</si>
  <si>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</si>
  <si>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</si>
  <si>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</si>
  <si>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</si>
  <si>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</si>
  <si>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</si>
  <si>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</si>
  <si>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</si>
  <si>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</si>
  <si>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</si>
  <si>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</si>
  <si>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</si>
  <si>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</si>
  <si>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</si>
  <si>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</si>
  <si>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</si>
  <si>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</si>
  <si>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</si>
  <si>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</si>
  <si>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</si>
  <si>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</si>
  <si>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</si>
  <si>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</si>
  <si>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</si>
  <si>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</si>
  <si>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</si>
  <si>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</si>
  <si>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</si>
  <si>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</si>
  <si>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</si>
  <si>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</si>
  <si>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</si>
  <si>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</si>
  <si>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</si>
  <si>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</si>
  <si>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</si>
  <si>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</si>
  <si>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</si>
  <si>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</si>
  <si>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</si>
  <si>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</si>
  <si>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</si>
  <si>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</si>
  <si>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</si>
  <si>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</si>
  <si>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</si>
  <si>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</si>
  <si>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</si>
  <si>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</si>
  <si>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</si>
  <si>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</si>
  <si>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</si>
  <si>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</si>
  <si>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</si>
  <si>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</si>
  <si>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</si>
  <si>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</si>
  <si>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</si>
  <si>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</si>
  <si>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</si>
  <si>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</si>
  <si>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</si>
  <si>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</si>
  <si>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</si>
  <si>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</si>
  <si>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</si>
  <si>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</si>
  <si>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</si>
  <si>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</si>
  <si>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</si>
  <si>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</si>
  <si>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</si>
  <si>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</si>
  <si>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</si>
  <si>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</si>
  <si>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</si>
  <si>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</si>
  <si>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</si>
  <si>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</si>
  <si>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</si>
  <si>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</si>
  <si>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</si>
  <si>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</si>
  <si>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</si>
  <si>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</si>
  <si>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</si>
  <si>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</si>
  <si>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</si>
  <si>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</si>
  <si>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</si>
  <si>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</si>
  <si>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</si>
  <si>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</si>
  <si>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</si>
  <si>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</si>
  <si>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</si>
  <si>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</si>
  <si>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</si>
  <si>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</si>
  <si>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</si>
  <si>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</si>
  <si>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</si>
  <si>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</si>
  <si>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</si>
  <si>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</si>
  <si>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</si>
  <si>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</si>
  <si>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</si>
  <si>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</si>
  <si>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</si>
  <si>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</si>
  <si>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</si>
  <si>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</si>
  <si>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</si>
  <si>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</si>
  <si>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</si>
  <si>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</si>
  <si>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</si>
  <si>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</si>
  <si>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</si>
  <si>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</si>
  <si>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</si>
  <si>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</si>
  <si>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</si>
  <si>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</si>
  <si>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</si>
  <si>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</si>
  <si>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</si>
  <si>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</si>
  <si>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</si>
  <si>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</si>
  <si>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</si>
  <si>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</si>
  <si>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</si>
  <si>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</si>
  <si>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</si>
  <si>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</si>
  <si>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</si>
  <si>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</si>
  <si>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</si>
  <si>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</si>
  <si>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</si>
  <si>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</si>
  <si>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</si>
  <si>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</si>
  <si>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</si>
  <si>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</si>
  <si>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</si>
  <si>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</si>
  <si>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</si>
  <si>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</si>
  <si>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</si>
  <si>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</si>
  <si>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</si>
  <si>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</si>
  <si>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</si>
  <si>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</si>
  <si>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</si>
  <si>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</si>
  <si>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</si>
  <si>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</si>
  <si>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</si>
  <si>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</si>
  <si>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</si>
  <si>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</si>
  <si>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</si>
  <si>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</si>
  <si>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</si>
  <si>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</si>
  <si>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</si>
  <si>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</si>
  <si>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</si>
  <si>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</si>
  <si>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</si>
  <si>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</si>
  <si>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</si>
  <si>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</si>
  <si>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</si>
  <si>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</si>
  <si>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</si>
  <si>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</si>
  <si>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</si>
  <si>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</si>
  <si>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</si>
  <si>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</si>
  <si>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</si>
  <si>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</si>
  <si>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</si>
  <si>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</si>
  <si>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</si>
  <si>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</si>
  <si>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</si>
  <si>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</si>
  <si>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</si>
  <si>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</si>
  <si>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</si>
  <si>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</si>
  <si>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</si>
  <si>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</si>
  <si>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</si>
  <si>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</si>
  <si>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</si>
  <si>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</si>
  <si>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</si>
  <si>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</si>
  <si>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</si>
  <si>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</si>
  <si>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</si>
  <si>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</si>
  <si>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</si>
  <si>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</si>
  <si>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</si>
  <si>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</si>
  <si>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</si>
  <si>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</si>
  <si>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</si>
  <si>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</si>
  <si>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</si>
  <si>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</si>
  <si>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</si>
  <si>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</si>
  <si>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</si>
  <si>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</si>
  <si>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</si>
  <si>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</si>
  <si>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</si>
  <si>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</si>
  <si>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</si>
  <si>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</si>
  <si>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</si>
  <si>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</si>
  <si>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</si>
  <si>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</si>
  <si>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</si>
  <si>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</si>
  <si>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</si>
  <si>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</si>
  <si>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</si>
  <si>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</si>
  <si>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</si>
  <si>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</si>
  <si>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</si>
  <si>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</si>
  <si>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</si>
  <si>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</si>
  <si>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</si>
  <si>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</si>
  <si>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</si>
  <si>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</si>
  <si>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</si>
  <si>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</si>
  <si>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</si>
  <si>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</si>
  <si>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</si>
  <si>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</si>
  <si>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</si>
  <si>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</si>
  <si>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</si>
  <si>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</si>
  <si>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</si>
  <si>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</si>
  <si>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</si>
  <si>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</si>
  <si>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</si>
  <si>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</si>
  <si>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</si>
  <si>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</si>
  <si>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</si>
  <si>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</si>
  <si>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</si>
  <si>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</si>
  <si>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</si>
  <si>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</si>
  <si>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</si>
  <si>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</si>
  <si>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</si>
  <si>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</si>
  <si>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</si>
  <si>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</si>
  <si>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</si>
  <si>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</si>
  <si>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</si>
  <si>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</si>
  <si>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</si>
  <si>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</si>
  <si>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</si>
  <si>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</si>
  <si>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</si>
  <si>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</si>
  <si>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</si>
  <si>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</si>
  <si>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</si>
  <si>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</si>
  <si>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</si>
  <si>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</si>
  <si>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</si>
  <si>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</si>
  <si>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</si>
  <si>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</si>
  <si>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</si>
  <si>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</si>
  <si>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</si>
  <si>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</si>
  <si>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</si>
  <si>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</si>
  <si>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</si>
  <si>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</si>
  <si>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</si>
  <si>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</si>
  <si>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</si>
  <si>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</si>
  <si>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</si>
  <si>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</si>
  <si>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</si>
  <si>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</si>
  <si>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</si>
  <si>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</si>
  <si>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</si>
  <si>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</si>
  <si>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</si>
  <si>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</si>
  <si>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</si>
  <si>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</si>
  <si>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</si>
  <si>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</si>
  <si>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</si>
  <si>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</si>
  <si>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</si>
  <si>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</si>
  <si>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</si>
  <si>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</si>
  <si>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</si>
  <si>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</si>
  <si>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</si>
  <si>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</si>
  <si>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</si>
  <si>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</si>
  <si>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</si>
  <si>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</si>
  <si>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</si>
  <si>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</si>
  <si>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</si>
  <si>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</si>
  <si>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</si>
  <si>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</si>
  <si>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</si>
  <si>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</si>
  <si>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</si>
  <si>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</si>
  <si>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</si>
  <si>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</si>
  <si>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</si>
  <si>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</si>
  <si>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</si>
  <si>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</si>
  <si>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</si>
  <si>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</si>
  <si>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</si>
  <si>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</si>
  <si>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</si>
  <si>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</si>
  <si>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</si>
  <si>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</si>
  <si>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</si>
  <si>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</si>
  <si>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</si>
  <si>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</si>
  <si>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</si>
  <si>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</si>
  <si>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</si>
  <si>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</si>
  <si>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</si>
  <si>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</si>
  <si>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</si>
  <si>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</si>
  <si>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</si>
  <si>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</si>
  <si>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</si>
  <si>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</si>
  <si>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</si>
  <si>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</si>
  <si>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</si>
  <si>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</si>
  <si>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</si>
  <si>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</si>
  <si>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</si>
  <si>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</si>
  <si>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</si>
  <si>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</si>
  <si>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</si>
  <si>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</si>
  <si>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</si>
  <si>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</si>
  <si>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</si>
  <si>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</si>
  <si>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</si>
  <si>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</si>
  <si>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</si>
  <si>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</si>
  <si>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</si>
  <si>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</si>
  <si>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</si>
  <si>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</si>
  <si>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</si>
  <si>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</si>
  <si>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</si>
  <si>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</si>
  <si>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</si>
  <si>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</si>
  <si>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</si>
  <si>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</si>
  <si>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</si>
  <si>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</si>
  <si>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</si>
  <si>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</si>
  <si>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</si>
  <si>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</si>
  <si>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</si>
  <si>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</si>
  <si>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</si>
  <si>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</si>
  <si>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</si>
  <si>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</si>
  <si>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</si>
  <si>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</si>
  <si>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</si>
  <si>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</si>
  <si>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</si>
  <si>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</si>
  <si>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</si>
  <si>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</si>
  <si>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</si>
  <si>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</si>
  <si>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</si>
  <si>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</si>
  <si>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</si>
  <si>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</si>
  <si>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</si>
  <si>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</si>
  <si>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</si>
  <si>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</si>
  <si>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</si>
  <si>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</si>
  <si>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</si>
  <si>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</si>
  <si>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</si>
  <si>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</si>
  <si>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</si>
  <si>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</si>
  <si>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</si>
  <si>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</si>
  <si>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</si>
  <si>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</si>
  <si>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</si>
  <si>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</si>
  <si>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</si>
  <si>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</si>
  <si>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</si>
  <si>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</si>
  <si>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</si>
  <si>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</si>
  <si>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</si>
  <si>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</si>
  <si>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</si>
  <si>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</si>
  <si>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</si>
  <si>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</si>
  <si>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</si>
  <si>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</si>
  <si>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</si>
  <si>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</si>
  <si>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</si>
  <si>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</si>
  <si>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</si>
  <si>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</si>
  <si>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</si>
  <si>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</si>
  <si>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</si>
  <si>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</si>
  <si>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</si>
  <si>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</si>
  <si>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</si>
  <si>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</si>
  <si>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</si>
  <si>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</si>
  <si>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</si>
  <si>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</si>
  <si>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</si>
  <si>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</si>
  <si>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</si>
  <si>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</si>
  <si>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</si>
  <si>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</si>
  <si>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</si>
  <si>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</si>
  <si>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</si>
  <si>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</si>
  <si>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</si>
  <si>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</si>
  <si>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</si>
  <si>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</si>
  <si>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</si>
  <si>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</si>
  <si>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</si>
  <si>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</si>
  <si>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</si>
  <si>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</si>
  <si>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</si>
  <si>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</si>
  <si>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</si>
  <si>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</si>
  <si>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</si>
  <si>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</si>
  <si>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</si>
  <si>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</si>
  <si>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</si>
  <si>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</si>
  <si>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</si>
  <si>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</si>
  <si>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</si>
  <si>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</si>
  <si>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</si>
  <si>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</si>
  <si>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</si>
  <si>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</si>
  <si>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</si>
  <si>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</si>
  <si>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</si>
  <si>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</si>
  <si>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</si>
  <si>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</si>
  <si>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</si>
  <si>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</si>
  <si>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</si>
  <si>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</si>
  <si>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</si>
  <si>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</si>
  <si>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</si>
  <si>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</si>
  <si>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</si>
  <si>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</si>
  <si>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</si>
  <si>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</si>
  <si>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</si>
  <si>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</si>
  <si>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</si>
  <si>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</si>
  <si>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</si>
  <si>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</si>
  <si>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</si>
  <si>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</si>
  <si>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</si>
  <si>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</si>
  <si>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</si>
  <si>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</si>
  <si>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</si>
  <si>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</si>
  <si>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</si>
  <si>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</si>
  <si>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</si>
  <si>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</si>
  <si>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</si>
  <si>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</si>
  <si>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</si>
  <si>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</si>
  <si>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</si>
  <si>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</si>
  <si>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</si>
  <si>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</si>
  <si>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</si>
  <si>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</si>
  <si>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</si>
  <si>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</si>
  <si>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</si>
  <si>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</si>
  <si>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</si>
  <si>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</si>
  <si>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</si>
  <si>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</si>
  <si>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</si>
  <si>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</si>
  <si>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</si>
  <si>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</si>
  <si>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</si>
  <si>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</si>
  <si>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</si>
  <si>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</si>
  <si>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</si>
  <si>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</si>
  <si>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</si>
  <si>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</si>
  <si>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</si>
  <si>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</si>
  <si>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</si>
  <si>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</si>
  <si>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</si>
  <si>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</si>
  <si>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</si>
  <si>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</si>
  <si>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</si>
  <si>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</si>
  <si>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</si>
  <si>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</si>
  <si>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</si>
  <si>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</si>
  <si>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</si>
  <si>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</si>
  <si>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</si>
  <si>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</si>
  <si>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</si>
  <si>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</si>
  <si>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</si>
  <si>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</si>
  <si>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</si>
  <si>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</si>
  <si>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</si>
  <si>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</si>
  <si>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</si>
  <si>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</si>
  <si>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</si>
  <si>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</si>
  <si>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</si>
  <si>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</si>
  <si>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</si>
  <si>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</si>
  <si>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</si>
  <si>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</si>
  <si>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</si>
  <si>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</si>
  <si>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</si>
  <si>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</si>
  <si>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</si>
  <si>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</si>
  <si>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</si>
  <si>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</si>
  <si>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</si>
  <si>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</si>
  <si>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</si>
  <si>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</si>
  <si>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</si>
  <si>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</si>
  <si>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</si>
  <si>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</si>
  <si>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Otras salidas</t>
  </si>
  <si>
    <t>Ecuador</t>
  </si>
  <si>
    <t xml:space="preserve">        UE</t>
  </si>
  <si>
    <t>mar-23</t>
  </si>
  <si>
    <t>O. América</t>
  </si>
  <si>
    <t>21 Marzo</t>
  </si>
  <si>
    <t>abr-23</t>
  </si>
  <si>
    <t>1º 2023</t>
  </si>
  <si>
    <t>abr-22</t>
  </si>
  <si>
    <t>BOLETÍN ESTADÍSTICO HIDROCARBUROS ABRIL 2023</t>
  </si>
  <si>
    <t>**Tarifa TUR 2: consumo estimado de 12.000 kWh/año hasta 30 de septiembre de 2021 y de 8.000 kWh/año desde 1 de octubre de 2021.</t>
  </si>
  <si>
    <t>Año 2022*</t>
  </si>
  <si>
    <t>Año 2021</t>
  </si>
  <si>
    <t>Tv (%)
2022/2021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</si>
</sst>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4" fillId="2" borderId="2" xfId="1" quotePrefix="1" applyFill="1" applyBorder="1"/>
    <xf numFmtId="4" fontId="4" fillId="11" borderId="2" xfId="1" applyNumberFormat="1" applyFill="1" applyBorder="1" applyAlignment="1">
      <alignment horizontal="right"/>
    </xf>
    <xf numFmtId="0" fontId="8" fillId="2" borderId="4" xfId="1" quotePrefix="1" applyFont="1" applyFill="1" applyBorder="1" applyAlignment="1">
      <alignment horizontal="center" vertical="center"/>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31" fillId="2" borderId="0" xfId="0" applyFont="1" applyFill="1" applyAlignment="1">
      <alignment horizontal="left" indent="1"/>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8" fontId="4" fillId="6" borderId="0" xfId="1" quotePrefix="1" applyNumberForma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7">
    <dxf>
      <numFmt numFmtId="187" formatCode="\^"/>
    </dxf>
    <dxf>
      <numFmt numFmtId="188" formatCode="\^;\^;\^"/>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3"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5">
        <v>45017</v>
      </c>
    </row>
    <row r="4" spans="1:9" ht="15" customHeight="1" x14ac:dyDescent="0.25">
      <c r="A4" s="763" t="s">
        <v>19</v>
      </c>
      <c r="B4" s="763"/>
      <c r="C4" s="763"/>
      <c r="D4" s="763"/>
      <c r="E4" s="763"/>
      <c r="F4" s="763"/>
      <c r="G4" s="76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42" t="s">
        <v>640</v>
      </c>
      <c r="D63" s="742"/>
      <c r="E63" s="742"/>
      <c r="F63" s="742"/>
      <c r="G63" s="742"/>
    </row>
    <row r="64" spans="1:8" ht="15" customHeight="1" x14ac:dyDescent="0.2">
      <c r="B64" s="6"/>
      <c r="C64" s="8" t="s">
        <v>364</v>
      </c>
      <c r="D64" s="8"/>
      <c r="E64" s="8"/>
      <c r="F64" s="8"/>
      <c r="G64" s="8"/>
    </row>
    <row r="65" spans="2:9" ht="15" customHeight="1" x14ac:dyDescent="0.2">
      <c r="B65" s="6"/>
      <c r="C65" s="8" t="s">
        <v>645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4" t="s">
        <v>508</v>
      </c>
      <c r="B98" s="765"/>
      <c r="C98" s="765"/>
      <c r="D98" s="765"/>
      <c r="E98" s="765"/>
      <c r="F98" s="765"/>
      <c r="G98" s="765"/>
      <c r="H98" s="765"/>
      <c r="I98" s="765"/>
      <c r="J98" s="765"/>
      <c r="K98" s="765"/>
    </row>
    <row r="99" spans="1:11" ht="15" customHeight="1" x14ac:dyDescent="0.2">
      <c r="A99" s="765"/>
      <c r="B99" s="765"/>
      <c r="C99" s="765"/>
      <c r="D99" s="765"/>
      <c r="E99" s="765"/>
      <c r="F99" s="765"/>
      <c r="G99" s="765"/>
      <c r="H99" s="765"/>
      <c r="I99" s="765"/>
      <c r="J99" s="765"/>
      <c r="K99" s="765"/>
    </row>
    <row r="100" spans="1:11" ht="15" customHeight="1" x14ac:dyDescent="0.2">
      <c r="A100" s="765"/>
      <c r="B100" s="765"/>
      <c r="C100" s="765"/>
      <c r="D100" s="765"/>
      <c r="E100" s="765"/>
      <c r="F100" s="765"/>
      <c r="G100" s="765"/>
      <c r="H100" s="765"/>
      <c r="I100" s="765"/>
      <c r="J100" s="765"/>
      <c r="K100" s="765"/>
    </row>
    <row r="101" spans="1:11" ht="15" customHeight="1" x14ac:dyDescent="0.2">
      <c r="A101" s="765"/>
      <c r="B101" s="765"/>
      <c r="C101" s="765"/>
      <c r="D101" s="765"/>
      <c r="E101" s="765"/>
      <c r="F101" s="765"/>
      <c r="G101" s="765"/>
      <c r="H101" s="765"/>
      <c r="I101" s="765"/>
      <c r="J101" s="765"/>
      <c r="K101" s="765"/>
    </row>
    <row r="102" spans="1:11" ht="15" customHeight="1" x14ac:dyDescent="0.2">
      <c r="A102" s="765"/>
      <c r="B102" s="765"/>
      <c r="C102" s="765"/>
      <c r="D102" s="765"/>
      <c r="E102" s="765"/>
      <c r="F102" s="765"/>
      <c r="G102" s="765"/>
      <c r="H102" s="765"/>
      <c r="I102" s="765"/>
      <c r="J102" s="765"/>
      <c r="K102" s="76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81">
        <f>INDICE!A3</f>
        <v>45017</v>
      </c>
      <c r="C3" s="782"/>
      <c r="D3" s="782" t="s">
        <v>115</v>
      </c>
      <c r="E3" s="782"/>
      <c r="F3" s="782" t="s">
        <v>116</v>
      </c>
      <c r="G3" s="783"/>
      <c r="H3" s="782"/>
    </row>
    <row r="4" spans="1:8" x14ac:dyDescent="0.2">
      <c r="A4" s="351"/>
      <c r="B4" s="352" t="s">
        <v>47</v>
      </c>
      <c r="C4" s="352" t="s">
        <v>421</v>
      </c>
      <c r="D4" s="352" t="s">
        <v>47</v>
      </c>
      <c r="E4" s="352" t="s">
        <v>421</v>
      </c>
      <c r="F4" s="352" t="s">
        <v>47</v>
      </c>
      <c r="G4" s="353" t="s">
        <v>421</v>
      </c>
      <c r="H4" s="353" t="s">
        <v>106</v>
      </c>
    </row>
    <row r="5" spans="1:8" x14ac:dyDescent="0.2">
      <c r="A5" s="354" t="s">
        <v>171</v>
      </c>
      <c r="B5" s="326">
        <v>1735.6431800000012</v>
      </c>
      <c r="C5" s="319">
        <v>-8.3098095154097642</v>
      </c>
      <c r="D5" s="318">
        <v>6887.7531199999976</v>
      </c>
      <c r="E5" s="319">
        <v>-3.0022316285578166</v>
      </c>
      <c r="F5" s="318">
        <v>21976.138369999993</v>
      </c>
      <c r="G5" s="333">
        <v>-1.8514256056545375</v>
      </c>
      <c r="H5" s="324">
        <v>70.309077532999368</v>
      </c>
    </row>
    <row r="6" spans="1:8" x14ac:dyDescent="0.2">
      <c r="A6" s="354" t="s">
        <v>172</v>
      </c>
      <c r="B6" s="587">
        <v>0.21059999999999998</v>
      </c>
      <c r="C6" s="333">
        <v>-89.725826909942441</v>
      </c>
      <c r="D6" s="355">
        <v>0.73293999999999992</v>
      </c>
      <c r="E6" s="319">
        <v>-73.849068586699389</v>
      </c>
      <c r="F6" s="318">
        <v>14.663830000000003</v>
      </c>
      <c r="G6" s="319">
        <v>-34.663034416814916</v>
      </c>
      <c r="H6" s="587">
        <v>4.6914537169467342E-2</v>
      </c>
    </row>
    <row r="7" spans="1:8" x14ac:dyDescent="0.2">
      <c r="A7" s="354" t="s">
        <v>173</v>
      </c>
      <c r="B7" s="341">
        <v>3.0000000000000001E-3</v>
      </c>
      <c r="C7" s="333">
        <v>0</v>
      </c>
      <c r="D7" s="332">
        <v>1.4E-2</v>
      </c>
      <c r="E7" s="333">
        <v>-41.471571906354519</v>
      </c>
      <c r="F7" s="332">
        <v>6.105E-2</v>
      </c>
      <c r="G7" s="319">
        <v>-5.9611829944547203</v>
      </c>
      <c r="H7" s="587">
        <v>1.953195375421006E-4</v>
      </c>
    </row>
    <row r="8" spans="1:8" x14ac:dyDescent="0.2">
      <c r="A8" s="365" t="s">
        <v>174</v>
      </c>
      <c r="B8" s="327">
        <v>1735.8567800000012</v>
      </c>
      <c r="C8" s="328">
        <v>-8.3977183134109961</v>
      </c>
      <c r="D8" s="327">
        <v>6888.5000599999976</v>
      </c>
      <c r="E8" s="374">
        <v>-3.0303131743029987</v>
      </c>
      <c r="F8" s="327">
        <v>21990.863249999991</v>
      </c>
      <c r="G8" s="328">
        <v>-1.8842933242397657</v>
      </c>
      <c r="H8" s="328">
        <v>70.356187389706363</v>
      </c>
    </row>
    <row r="9" spans="1:8" x14ac:dyDescent="0.2">
      <c r="A9" s="354" t="s">
        <v>175</v>
      </c>
      <c r="B9" s="326">
        <v>254.6425100000001</v>
      </c>
      <c r="C9" s="319">
        <v>-24.592919343736188</v>
      </c>
      <c r="D9" s="318">
        <v>1286.46199</v>
      </c>
      <c r="E9" s="319">
        <v>-17.502198392496464</v>
      </c>
      <c r="F9" s="318">
        <v>4338.5232499999993</v>
      </c>
      <c r="G9" s="319">
        <v>-3.6248450783518198</v>
      </c>
      <c r="H9" s="324">
        <v>13.880398932115497</v>
      </c>
    </row>
    <row r="10" spans="1:8" x14ac:dyDescent="0.2">
      <c r="A10" s="354" t="s">
        <v>176</v>
      </c>
      <c r="B10" s="326">
        <v>59.140570000000011</v>
      </c>
      <c r="C10" s="319">
        <v>-13.784443067302405</v>
      </c>
      <c r="D10" s="318">
        <v>512.48052000000007</v>
      </c>
      <c r="E10" s="333">
        <v>8.483372952261492</v>
      </c>
      <c r="F10" s="318">
        <v>793.64120000000014</v>
      </c>
      <c r="G10" s="333">
        <v>-26.712865330005549</v>
      </c>
      <c r="H10" s="324">
        <v>2.5391258338797345</v>
      </c>
    </row>
    <row r="11" spans="1:8" x14ac:dyDescent="0.2">
      <c r="A11" s="354" t="s">
        <v>177</v>
      </c>
      <c r="B11" s="326">
        <v>313.12389000000007</v>
      </c>
      <c r="C11" s="319">
        <v>-9.9934358572935302</v>
      </c>
      <c r="D11" s="318">
        <v>1265.82546</v>
      </c>
      <c r="E11" s="319">
        <v>-5.4495044291997816</v>
      </c>
      <c r="F11" s="318">
        <v>4133.4460600000002</v>
      </c>
      <c r="G11" s="319">
        <v>5.9255771764235288</v>
      </c>
      <c r="H11" s="324">
        <v>13.224287844298408</v>
      </c>
    </row>
    <row r="12" spans="1:8" s="3" customFormat="1" x14ac:dyDescent="0.2">
      <c r="A12" s="356" t="s">
        <v>148</v>
      </c>
      <c r="B12" s="329">
        <v>2362.763750000001</v>
      </c>
      <c r="C12" s="330">
        <v>-10.811156701958618</v>
      </c>
      <c r="D12" s="329">
        <v>9953.2680299999975</v>
      </c>
      <c r="E12" s="330">
        <v>-4.9747746517130667</v>
      </c>
      <c r="F12" s="329">
        <v>31256.47375999999</v>
      </c>
      <c r="G12" s="330">
        <v>-2.0174279463369387</v>
      </c>
      <c r="H12" s="330">
        <v>100</v>
      </c>
    </row>
    <row r="13" spans="1:8" x14ac:dyDescent="0.2">
      <c r="A13" s="366" t="s">
        <v>149</v>
      </c>
      <c r="B13" s="331"/>
      <c r="C13" s="331"/>
      <c r="D13" s="331"/>
      <c r="E13" s="331"/>
      <c r="F13" s="331"/>
      <c r="G13" s="331"/>
      <c r="H13" s="331"/>
    </row>
    <row r="14" spans="1:8" s="105" customFormat="1" x14ac:dyDescent="0.2">
      <c r="A14" s="604" t="s">
        <v>178</v>
      </c>
      <c r="B14" s="595">
        <v>101.69303000000011</v>
      </c>
      <c r="C14" s="596">
        <v>-8.1327593390306774</v>
      </c>
      <c r="D14" s="597">
        <v>402.5237399999998</v>
      </c>
      <c r="E14" s="596">
        <v>-14.137028196931514</v>
      </c>
      <c r="F14" s="318">
        <v>1331.2305199999998</v>
      </c>
      <c r="G14" s="596">
        <v>-7.4711786314757296</v>
      </c>
      <c r="H14" s="598">
        <v>4.2590553567294034</v>
      </c>
    </row>
    <row r="15" spans="1:8" s="105" customFormat="1" x14ac:dyDescent="0.2">
      <c r="A15" s="605" t="s">
        <v>562</v>
      </c>
      <c r="B15" s="600">
        <v>5.8583767492615397</v>
      </c>
      <c r="C15" s="601"/>
      <c r="D15" s="602">
        <v>5.8434163677716509</v>
      </c>
      <c r="E15" s="601"/>
      <c r="F15" s="602">
        <v>6.0535619037147184</v>
      </c>
      <c r="G15" s="601"/>
      <c r="H15" s="603"/>
    </row>
    <row r="16" spans="1:8" s="105" customFormat="1" x14ac:dyDescent="0.2">
      <c r="A16" s="606" t="s">
        <v>427</v>
      </c>
      <c r="B16" s="607">
        <v>216.40833000000006</v>
      </c>
      <c r="C16" s="608">
        <v>-16.403543039953114</v>
      </c>
      <c r="D16" s="609">
        <v>873.16016999999988</v>
      </c>
      <c r="E16" s="608">
        <v>-10.027904162693474</v>
      </c>
      <c r="F16" s="609">
        <v>2867.5174300000003</v>
      </c>
      <c r="G16" s="608">
        <v>1.3341035126010425</v>
      </c>
      <c r="H16" s="610">
        <v>9.1741552550616365</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84" t="s">
        <v>428</v>
      </c>
      <c r="B19" s="785"/>
      <c r="C19" s="785"/>
      <c r="D19" s="785"/>
      <c r="E19" s="785"/>
      <c r="F19" s="785"/>
      <c r="G19" s="785"/>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2" priority="35" operator="between">
      <formula>0</formula>
      <formula>0.5</formula>
    </cfRule>
    <cfRule type="cellIs" dxfId="171" priority="36" operator="between">
      <formula>0</formula>
      <formula>0.49</formula>
    </cfRule>
  </conditionalFormatting>
  <conditionalFormatting sqref="B7:F7">
    <cfRule type="cellIs" dxfId="170" priority="1" operator="equal">
      <formula>0</formula>
    </cfRule>
    <cfRule type="cellIs" dxfId="169" priority="2" operator="between">
      <formula>0</formula>
      <formula>0.5</formula>
    </cfRule>
  </conditionalFormatting>
  <conditionalFormatting sqref="D6">
    <cfRule type="cellIs" dxfId="168" priority="33" operator="between">
      <formula>0</formula>
      <formula>0.5</formula>
    </cfRule>
    <cfRule type="cellIs" dxfId="167" priority="34" operator="between">
      <formula>0</formula>
      <formula>0.49</formula>
    </cfRule>
  </conditionalFormatting>
  <conditionalFormatting sqref="E8">
    <cfRule type="cellIs" dxfId="166" priority="15" operator="between">
      <formula>-0.04999999</formula>
      <formula>-0.00000001</formula>
    </cfRule>
  </conditionalFormatting>
  <conditionalFormatting sqref="E10">
    <cfRule type="cellIs" dxfId="165" priority="5" operator="equal">
      <formula>0</formula>
    </cfRule>
    <cfRule type="cellIs" dxfId="164" priority="6" operator="between">
      <formula>-0.5</formula>
      <formula>0.5</formula>
    </cfRule>
  </conditionalFormatting>
  <conditionalFormatting sqref="G10">
    <cfRule type="cellIs" dxfId="163" priority="3" operator="equal">
      <formula>0</formula>
    </cfRule>
    <cfRule type="cellIs" dxfId="162" priority="4" operator="between">
      <formula>-0.5</formula>
      <formula>0.5</formula>
    </cfRule>
  </conditionalFormatting>
  <conditionalFormatting sqref="H6:H7">
    <cfRule type="cellIs" dxfId="161" priority="11" operator="between">
      <formula>0</formula>
      <formula>0.5</formula>
    </cfRule>
    <cfRule type="cellIs" dxfId="160"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9">
        <f>INDICE!A3</f>
        <v>45017</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282.89395999999994</v>
      </c>
      <c r="C5" s="94">
        <v>48.909580000000012</v>
      </c>
      <c r="D5" s="94">
        <v>2.6436799999999994</v>
      </c>
      <c r="E5" s="343">
        <v>334.44721999999996</v>
      </c>
      <c r="F5" s="94"/>
      <c r="G5" s="94">
        <v>3498.6265899999948</v>
      </c>
      <c r="H5" s="94">
        <v>683.87062000000014</v>
      </c>
      <c r="I5" s="94">
        <v>41.591240000000006</v>
      </c>
      <c r="J5" s="343">
        <v>4224.0884499999947</v>
      </c>
    </row>
    <row r="6" spans="1:10" x14ac:dyDescent="0.2">
      <c r="A6" s="368" t="s">
        <v>154</v>
      </c>
      <c r="B6" s="96">
        <v>62.498849999999997</v>
      </c>
      <c r="C6" s="96">
        <v>14.769600000000002</v>
      </c>
      <c r="D6" s="96">
        <v>3.2277300000000002</v>
      </c>
      <c r="E6" s="345">
        <v>80.496179999999995</v>
      </c>
      <c r="F6" s="96"/>
      <c r="G6" s="96">
        <v>809.16455000000065</v>
      </c>
      <c r="H6" s="96">
        <v>292.70047999999986</v>
      </c>
      <c r="I6" s="96">
        <v>48.022480000000002</v>
      </c>
      <c r="J6" s="345">
        <v>1149.8875100000005</v>
      </c>
    </row>
    <row r="7" spans="1:10" x14ac:dyDescent="0.2">
      <c r="A7" s="368" t="s">
        <v>155</v>
      </c>
      <c r="B7" s="96">
        <v>32.805590000000002</v>
      </c>
      <c r="C7" s="96">
        <v>4.8679199999999989</v>
      </c>
      <c r="D7" s="96">
        <v>2.2675000000000001</v>
      </c>
      <c r="E7" s="345">
        <v>39.941009999999999</v>
      </c>
      <c r="F7" s="96"/>
      <c r="G7" s="96">
        <v>399.16494999999992</v>
      </c>
      <c r="H7" s="96">
        <v>90.183500000000009</v>
      </c>
      <c r="I7" s="96">
        <v>21.548220000000001</v>
      </c>
      <c r="J7" s="345">
        <v>510.89666999999997</v>
      </c>
    </row>
    <row r="8" spans="1:10" x14ac:dyDescent="0.2">
      <c r="A8" s="368" t="s">
        <v>156</v>
      </c>
      <c r="B8" s="96">
        <v>28.218699999999998</v>
      </c>
      <c r="C8" s="96">
        <v>3.4132899999999999</v>
      </c>
      <c r="D8" s="96">
        <v>9.9660899999999994</v>
      </c>
      <c r="E8" s="345">
        <v>41.598079999999996</v>
      </c>
      <c r="F8" s="96"/>
      <c r="G8" s="96">
        <v>365.08843000000002</v>
      </c>
      <c r="H8" s="96">
        <v>61.129140000000007</v>
      </c>
      <c r="I8" s="96">
        <v>158.53327000000002</v>
      </c>
      <c r="J8" s="345">
        <v>584.75084000000004</v>
      </c>
    </row>
    <row r="9" spans="1:10" x14ac:dyDescent="0.2">
      <c r="A9" s="368" t="s">
        <v>157</v>
      </c>
      <c r="B9" s="96">
        <v>51.642650000000003</v>
      </c>
      <c r="C9" s="96">
        <v>0</v>
      </c>
      <c r="D9" s="96">
        <v>0</v>
      </c>
      <c r="E9" s="345">
        <v>51.642650000000003</v>
      </c>
      <c r="F9" s="96"/>
      <c r="G9" s="96">
        <v>686.45328000000006</v>
      </c>
      <c r="H9" s="96">
        <v>0</v>
      </c>
      <c r="I9" s="96">
        <v>1.7946</v>
      </c>
      <c r="J9" s="345">
        <v>688.24788000000001</v>
      </c>
    </row>
    <row r="10" spans="1:10" x14ac:dyDescent="0.2">
      <c r="A10" s="368" t="s">
        <v>158</v>
      </c>
      <c r="B10" s="96">
        <v>25.16882</v>
      </c>
      <c r="C10" s="96">
        <v>4.0069999999999997</v>
      </c>
      <c r="D10" s="96">
        <v>0.12393999999999999</v>
      </c>
      <c r="E10" s="345">
        <v>29.299760000000003</v>
      </c>
      <c r="F10" s="96"/>
      <c r="G10" s="96">
        <v>301.08274000000011</v>
      </c>
      <c r="H10" s="96">
        <v>55.137660000000018</v>
      </c>
      <c r="I10" s="96">
        <v>1.5486199999999999</v>
      </c>
      <c r="J10" s="345">
        <v>357.76902000000018</v>
      </c>
    </row>
    <row r="11" spans="1:10" x14ac:dyDescent="0.2">
      <c r="A11" s="368" t="s">
        <v>159</v>
      </c>
      <c r="B11" s="96">
        <v>133.09545999999997</v>
      </c>
      <c r="C11" s="96">
        <v>40.291370000000001</v>
      </c>
      <c r="D11" s="96">
        <v>8.9194899999999961</v>
      </c>
      <c r="E11" s="345">
        <v>182.30631999999997</v>
      </c>
      <c r="F11" s="96"/>
      <c r="G11" s="96">
        <v>1665.2906700000005</v>
      </c>
      <c r="H11" s="96">
        <v>636.10047999999938</v>
      </c>
      <c r="I11" s="96">
        <v>96.777929999999998</v>
      </c>
      <c r="J11" s="345">
        <v>2398.1690800000001</v>
      </c>
    </row>
    <row r="12" spans="1:10" x14ac:dyDescent="0.2">
      <c r="A12" s="368" t="s">
        <v>512</v>
      </c>
      <c r="B12" s="96">
        <v>99.543239999999955</v>
      </c>
      <c r="C12" s="96">
        <v>25.356069999999999</v>
      </c>
      <c r="D12" s="96">
        <v>4.3071799999999998</v>
      </c>
      <c r="E12" s="345">
        <v>129.20648999999995</v>
      </c>
      <c r="F12" s="96"/>
      <c r="G12" s="96">
        <v>1285.2537100000015</v>
      </c>
      <c r="H12" s="96">
        <v>528.85322999999971</v>
      </c>
      <c r="I12" s="96">
        <v>64.76960000000004</v>
      </c>
      <c r="J12" s="345">
        <v>1878.8765400000013</v>
      </c>
    </row>
    <row r="13" spans="1:10" x14ac:dyDescent="0.2">
      <c r="A13" s="368" t="s">
        <v>160</v>
      </c>
      <c r="B13" s="96">
        <v>287.23295000000002</v>
      </c>
      <c r="C13" s="96">
        <v>27.607489999999995</v>
      </c>
      <c r="D13" s="96">
        <v>3.9716000000000005</v>
      </c>
      <c r="E13" s="345">
        <v>318.81204000000002</v>
      </c>
      <c r="F13" s="96"/>
      <c r="G13" s="96">
        <v>3637.9138100000005</v>
      </c>
      <c r="H13" s="96">
        <v>533.46116000000006</v>
      </c>
      <c r="I13" s="96">
        <v>49.239109999999997</v>
      </c>
      <c r="J13" s="345">
        <v>4220.6140800000012</v>
      </c>
    </row>
    <row r="14" spans="1:10" x14ac:dyDescent="0.2">
      <c r="A14" s="368" t="s">
        <v>161</v>
      </c>
      <c r="B14" s="96">
        <v>0.91712000000000005</v>
      </c>
      <c r="C14" s="96">
        <v>0</v>
      </c>
      <c r="D14" s="96">
        <v>2.7350000000000003E-2</v>
      </c>
      <c r="E14" s="345">
        <v>0.94447000000000003</v>
      </c>
      <c r="F14" s="96"/>
      <c r="G14" s="96">
        <v>13.167860000000001</v>
      </c>
      <c r="H14" s="96">
        <v>0</v>
      </c>
      <c r="I14" s="96">
        <v>4.7390499999999989</v>
      </c>
      <c r="J14" s="345">
        <v>17.90691</v>
      </c>
    </row>
    <row r="15" spans="1:10" x14ac:dyDescent="0.2">
      <c r="A15" s="368" t="s">
        <v>162</v>
      </c>
      <c r="B15" s="96">
        <v>160.60489999999993</v>
      </c>
      <c r="C15" s="96">
        <v>15.56653</v>
      </c>
      <c r="D15" s="96">
        <v>1.9140199999999998</v>
      </c>
      <c r="E15" s="345">
        <v>178.08544999999992</v>
      </c>
      <c r="F15" s="96"/>
      <c r="G15" s="96">
        <v>2048.7356999999988</v>
      </c>
      <c r="H15" s="96">
        <v>253.7277599999999</v>
      </c>
      <c r="I15" s="96">
        <v>22.138519999999993</v>
      </c>
      <c r="J15" s="345">
        <v>2324.6019799999985</v>
      </c>
    </row>
    <row r="16" spans="1:10" x14ac:dyDescent="0.2">
      <c r="A16" s="368" t="s">
        <v>163</v>
      </c>
      <c r="B16" s="96">
        <v>52.025070000000014</v>
      </c>
      <c r="C16" s="96">
        <v>9.912700000000001</v>
      </c>
      <c r="D16" s="96">
        <v>0.45985999999999994</v>
      </c>
      <c r="E16" s="345">
        <v>62.397630000000014</v>
      </c>
      <c r="F16" s="96"/>
      <c r="G16" s="96">
        <v>668.78385000000014</v>
      </c>
      <c r="H16" s="96">
        <v>139.29533999999992</v>
      </c>
      <c r="I16" s="96">
        <v>10.709200000000004</v>
      </c>
      <c r="J16" s="345">
        <v>818.78839000000005</v>
      </c>
    </row>
    <row r="17" spans="1:10" x14ac:dyDescent="0.2">
      <c r="A17" s="368" t="s">
        <v>164</v>
      </c>
      <c r="B17" s="96">
        <v>109.39133000000001</v>
      </c>
      <c r="C17" s="96">
        <v>21.284749999999999</v>
      </c>
      <c r="D17" s="96">
        <v>9.1834100000000003</v>
      </c>
      <c r="E17" s="345">
        <v>139.85949000000002</v>
      </c>
      <c r="F17" s="96"/>
      <c r="G17" s="96">
        <v>1371.0021999999999</v>
      </c>
      <c r="H17" s="96">
        <v>336.91948000000031</v>
      </c>
      <c r="I17" s="96">
        <v>112.60780999999994</v>
      </c>
      <c r="J17" s="345">
        <v>1820.5294900000001</v>
      </c>
    </row>
    <row r="18" spans="1:10" x14ac:dyDescent="0.2">
      <c r="A18" s="368" t="s">
        <v>165</v>
      </c>
      <c r="B18" s="96">
        <v>12.484</v>
      </c>
      <c r="C18" s="96">
        <v>2.4676999999999998</v>
      </c>
      <c r="D18" s="96">
        <v>0.98514999999999986</v>
      </c>
      <c r="E18" s="345">
        <v>15.936849999999998</v>
      </c>
      <c r="F18" s="96"/>
      <c r="G18" s="96">
        <v>149.27626999999998</v>
      </c>
      <c r="H18" s="96">
        <v>53.272509999999997</v>
      </c>
      <c r="I18" s="96">
        <v>8.6276600000000023</v>
      </c>
      <c r="J18" s="345">
        <v>211.17643999999996</v>
      </c>
    </row>
    <row r="19" spans="1:10" x14ac:dyDescent="0.2">
      <c r="A19" s="368" t="s">
        <v>166</v>
      </c>
      <c r="B19" s="96">
        <v>145.84512000000004</v>
      </c>
      <c r="C19" s="96">
        <v>8.4729700000000019</v>
      </c>
      <c r="D19" s="96">
        <v>6.1291700000000002</v>
      </c>
      <c r="E19" s="345">
        <v>160.44726000000003</v>
      </c>
      <c r="F19" s="96"/>
      <c r="G19" s="96">
        <v>1855.3790200000012</v>
      </c>
      <c r="H19" s="96">
        <v>200.80242999999999</v>
      </c>
      <c r="I19" s="96">
        <v>92.287999999999997</v>
      </c>
      <c r="J19" s="345">
        <v>2148.4694500000014</v>
      </c>
    </row>
    <row r="20" spans="1:10" x14ac:dyDescent="0.2">
      <c r="A20" s="368" t="s">
        <v>167</v>
      </c>
      <c r="B20" s="96">
        <v>0.87411000000000016</v>
      </c>
      <c r="C20" s="96">
        <v>0</v>
      </c>
      <c r="D20" s="96">
        <v>0</v>
      </c>
      <c r="E20" s="345">
        <v>0.87411000000000016</v>
      </c>
      <c r="F20" s="96"/>
      <c r="G20" s="96">
        <v>14.069739999999999</v>
      </c>
      <c r="H20" s="96">
        <v>0</v>
      </c>
      <c r="I20" s="96">
        <v>0</v>
      </c>
      <c r="J20" s="345">
        <v>14.069739999999999</v>
      </c>
    </row>
    <row r="21" spans="1:10" x14ac:dyDescent="0.2">
      <c r="A21" s="368" t="s">
        <v>168</v>
      </c>
      <c r="B21" s="96">
        <v>74.196190000000001</v>
      </c>
      <c r="C21" s="96">
        <v>10.238389999999999</v>
      </c>
      <c r="D21" s="96">
        <v>0.33067999999999997</v>
      </c>
      <c r="E21" s="345">
        <v>84.765259999999998</v>
      </c>
      <c r="F21" s="96"/>
      <c r="G21" s="96">
        <v>926.33517999999947</v>
      </c>
      <c r="H21" s="96">
        <v>155.47320999999999</v>
      </c>
      <c r="I21" s="96">
        <v>5.3181299999999991</v>
      </c>
      <c r="J21" s="345">
        <v>1087.1265199999996</v>
      </c>
    </row>
    <row r="22" spans="1:10" x14ac:dyDescent="0.2">
      <c r="A22" s="368" t="s">
        <v>169</v>
      </c>
      <c r="B22" s="96">
        <v>50.642129999999995</v>
      </c>
      <c r="C22" s="96">
        <v>5.7237299999999998</v>
      </c>
      <c r="D22" s="96">
        <v>0.67858000000000007</v>
      </c>
      <c r="E22" s="345">
        <v>57.044439999999994</v>
      </c>
      <c r="F22" s="96"/>
      <c r="G22" s="96">
        <v>597.9868899999999</v>
      </c>
      <c r="H22" s="96">
        <v>97.421220000000005</v>
      </c>
      <c r="I22" s="96">
        <v>6.0760599999999991</v>
      </c>
      <c r="J22" s="345">
        <v>701.48416999999984</v>
      </c>
    </row>
    <row r="23" spans="1:10" x14ac:dyDescent="0.2">
      <c r="A23" s="369" t="s">
        <v>170</v>
      </c>
      <c r="B23" s="96">
        <v>125.56298999999999</v>
      </c>
      <c r="C23" s="96">
        <v>11.75342</v>
      </c>
      <c r="D23" s="96">
        <v>4.005139999999999</v>
      </c>
      <c r="E23" s="345">
        <v>141.32155</v>
      </c>
      <c r="F23" s="96"/>
      <c r="G23" s="96">
        <v>1683.3629299999996</v>
      </c>
      <c r="H23" s="96">
        <v>220.17503000000008</v>
      </c>
      <c r="I23" s="96">
        <v>47.311699999999995</v>
      </c>
      <c r="J23" s="345">
        <v>1950.8496599999996</v>
      </c>
    </row>
    <row r="24" spans="1:10" x14ac:dyDescent="0.2">
      <c r="A24" s="370" t="s">
        <v>430</v>
      </c>
      <c r="B24" s="100">
        <v>1735.6431800000003</v>
      </c>
      <c r="C24" s="100">
        <v>254.6425100000001</v>
      </c>
      <c r="D24" s="100">
        <v>59.140569999999983</v>
      </c>
      <c r="E24" s="100">
        <v>2049.4262600000002</v>
      </c>
      <c r="F24" s="100"/>
      <c r="G24" s="100">
        <v>21976.138369999986</v>
      </c>
      <c r="H24" s="100">
        <v>4338.5232500000056</v>
      </c>
      <c r="I24" s="100">
        <v>793.64120000000048</v>
      </c>
      <c r="J24" s="100">
        <v>27108.302819999994</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9" priority="1" stopIfTrue="1" operator="equal">
      <formula>0</formula>
    </cfRule>
  </conditionalFormatting>
  <conditionalFormatting sqref="B6:J23">
    <cfRule type="cellIs" dxfId="158" priority="2" operator="between">
      <formula>0</formula>
      <formula>0.5</formula>
    </cfRule>
    <cfRule type="cellIs" dxfId="15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6">
        <f>INDICE!A3</f>
        <v>45017</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463.98388999999992</v>
      </c>
      <c r="C5" s="111">
        <v>3.7819337920742981</v>
      </c>
      <c r="D5" s="110">
        <v>1710.7278899999999</v>
      </c>
      <c r="E5" s="111">
        <v>5.5713402236860921</v>
      </c>
      <c r="F5" s="110">
        <v>5532.4134499999991</v>
      </c>
      <c r="G5" s="111">
        <v>5.9492311607935084</v>
      </c>
      <c r="H5" s="376">
        <v>19.877967762431194</v>
      </c>
    </row>
    <row r="6" spans="1:65" ht="14.1" customHeight="1" x14ac:dyDescent="0.2">
      <c r="A6" s="107" t="s">
        <v>184</v>
      </c>
      <c r="B6" s="380">
        <v>26.226209999999995</v>
      </c>
      <c r="C6" s="113">
        <v>7.8033707911354302</v>
      </c>
      <c r="D6" s="112">
        <v>95.594360000000009</v>
      </c>
      <c r="E6" s="113">
        <v>7.7418009407650368E-2</v>
      </c>
      <c r="F6" s="112">
        <v>308.55402000000004</v>
      </c>
      <c r="G6" s="114">
        <v>-14.598881250232818</v>
      </c>
      <c r="H6" s="377">
        <v>1.1086349416868966</v>
      </c>
    </row>
    <row r="7" spans="1:65" ht="14.1" customHeight="1" x14ac:dyDescent="0.2">
      <c r="A7" s="107" t="s">
        <v>579</v>
      </c>
      <c r="B7" s="345">
        <v>1.8839999999999999E-2</v>
      </c>
      <c r="C7" s="113">
        <v>0</v>
      </c>
      <c r="D7" s="96">
        <v>3.6220000000000002E-2</v>
      </c>
      <c r="E7" s="113">
        <v>0</v>
      </c>
      <c r="F7" s="96">
        <v>5.5899999999999998E-2</v>
      </c>
      <c r="G7" s="113">
        <v>-76.899871895532868</v>
      </c>
      <c r="H7" s="345">
        <v>2.0084876301497387E-4</v>
      </c>
    </row>
    <row r="8" spans="1:65" ht="14.1" customHeight="1" x14ac:dyDescent="0.2">
      <c r="A8" s="372" t="s">
        <v>185</v>
      </c>
      <c r="B8" s="373">
        <v>490.22893999999997</v>
      </c>
      <c r="C8" s="374">
        <v>3.9934654720498077</v>
      </c>
      <c r="D8" s="373">
        <v>1806.3584699999999</v>
      </c>
      <c r="E8" s="374">
        <v>5.2676283813668423</v>
      </c>
      <c r="F8" s="373">
        <v>5841.0233699999981</v>
      </c>
      <c r="G8" s="375">
        <v>4.615955959255178</v>
      </c>
      <c r="H8" s="375">
        <v>20.986803552881103</v>
      </c>
    </row>
    <row r="9" spans="1:65" ht="14.1" customHeight="1" x14ac:dyDescent="0.2">
      <c r="A9" s="107" t="s">
        <v>171</v>
      </c>
      <c r="B9" s="380">
        <v>1735.6431800000012</v>
      </c>
      <c r="C9" s="113">
        <v>-8.3098095154097642</v>
      </c>
      <c r="D9" s="112">
        <v>6887.7531199999976</v>
      </c>
      <c r="E9" s="113">
        <v>-3.0022316285578166</v>
      </c>
      <c r="F9" s="112">
        <v>21976.138369999993</v>
      </c>
      <c r="G9" s="114">
        <v>-1.8514256056545375</v>
      </c>
      <c r="H9" s="377">
        <v>78.960289936679828</v>
      </c>
    </row>
    <row r="10" spans="1:65" ht="14.1" customHeight="1" x14ac:dyDescent="0.2">
      <c r="A10" s="107" t="s">
        <v>580</v>
      </c>
      <c r="B10" s="345">
        <v>0.21359999999999998</v>
      </c>
      <c r="C10" s="113">
        <v>-89.579471167918825</v>
      </c>
      <c r="D10" s="96">
        <v>0.74693999999999994</v>
      </c>
      <c r="E10" s="113">
        <v>-73.575080041745537</v>
      </c>
      <c r="F10" s="112">
        <v>14.724880000000001</v>
      </c>
      <c r="G10" s="114">
        <v>-34.580250583006887</v>
      </c>
      <c r="H10" s="479">
        <v>5.2906510439068494E-2</v>
      </c>
    </row>
    <row r="11" spans="1:65" ht="14.1" customHeight="1" x14ac:dyDescent="0.2">
      <c r="A11" s="372" t="s">
        <v>450</v>
      </c>
      <c r="B11" s="373">
        <v>1735.8567800000012</v>
      </c>
      <c r="C11" s="374">
        <v>-8.3977183134109961</v>
      </c>
      <c r="D11" s="373">
        <v>6888.5000599999976</v>
      </c>
      <c r="E11" s="374">
        <v>-3.0303131743029987</v>
      </c>
      <c r="F11" s="373">
        <v>21990.863249999991</v>
      </c>
      <c r="G11" s="375">
        <v>-1.8842933242397657</v>
      </c>
      <c r="H11" s="375">
        <v>79.013196447118901</v>
      </c>
    </row>
    <row r="12" spans="1:65" ht="14.1" customHeight="1" x14ac:dyDescent="0.2">
      <c r="A12" s="106" t="s">
        <v>431</v>
      </c>
      <c r="B12" s="116">
        <v>2226.0857200000009</v>
      </c>
      <c r="C12" s="117">
        <v>-5.9293033536580069</v>
      </c>
      <c r="D12" s="116">
        <v>8694.8585299999977</v>
      </c>
      <c r="E12" s="117">
        <v>-1.4158654737675596</v>
      </c>
      <c r="F12" s="116">
        <v>27831.88661999999</v>
      </c>
      <c r="G12" s="117">
        <v>-0.58795793733213431</v>
      </c>
      <c r="H12" s="117">
        <v>100</v>
      </c>
    </row>
    <row r="13" spans="1:65" ht="14.1" customHeight="1" x14ac:dyDescent="0.2">
      <c r="A13" s="118" t="s">
        <v>186</v>
      </c>
      <c r="B13" s="119">
        <v>4536.8637800000015</v>
      </c>
      <c r="C13" s="119"/>
      <c r="D13" s="119">
        <v>18305.652596331649</v>
      </c>
      <c r="E13" s="119"/>
      <c r="F13" s="119">
        <v>57387.888990662112</v>
      </c>
      <c r="G13" s="120"/>
      <c r="H13" s="121"/>
    </row>
    <row r="14" spans="1:65" ht="14.1" customHeight="1" x14ac:dyDescent="0.2">
      <c r="A14" s="122" t="s">
        <v>187</v>
      </c>
      <c r="B14" s="381">
        <v>49.066620201675974</v>
      </c>
      <c r="C14" s="123"/>
      <c r="D14" s="123">
        <v>47.498216653266972</v>
      </c>
      <c r="E14" s="123"/>
      <c r="F14" s="123">
        <v>48.497840066095939</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1"/>
    </row>
    <row r="20" spans="1:12" ht="14.1" customHeight="1" x14ac:dyDescent="0.2">
      <c r="A20" s="101"/>
      <c r="L20" s="631"/>
    </row>
  </sheetData>
  <mergeCells count="4">
    <mergeCell ref="A1:C2"/>
    <mergeCell ref="B3:C3"/>
    <mergeCell ref="D3:E3"/>
    <mergeCell ref="F3:H3"/>
  </mergeCells>
  <conditionalFormatting sqref="B7">
    <cfRule type="cellIs" dxfId="156" priority="36" operator="between">
      <formula>0</formula>
      <formula>0.5</formula>
    </cfRule>
    <cfRule type="cellIs" dxfId="155" priority="37" operator="between">
      <formula>0</formula>
      <formula>0.49</formula>
    </cfRule>
  </conditionalFormatting>
  <conditionalFormatting sqref="B10">
    <cfRule type="cellIs" dxfId="154" priority="10" operator="equal">
      <formula>0</formula>
    </cfRule>
    <cfRule type="cellIs" dxfId="153" priority="11" operator="between">
      <formula>0</formula>
      <formula>0.5</formula>
    </cfRule>
    <cfRule type="cellIs" dxfId="152" priority="12" operator="between">
      <formula>0</formula>
      <formula>0.49</formula>
    </cfRule>
  </conditionalFormatting>
  <conditionalFormatting sqref="B7:C7 E7">
    <cfRule type="cellIs" dxfId="151" priority="27" operator="equal">
      <formula>0</formula>
    </cfRule>
  </conditionalFormatting>
  <conditionalFormatting sqref="D7">
    <cfRule type="cellIs" dxfId="150" priority="1" operator="between">
      <formula>0</formula>
      <formula>0.5</formula>
    </cfRule>
    <cfRule type="cellIs" dxfId="149" priority="2" operator="between">
      <formula>0</formula>
      <formula>0.49</formula>
    </cfRule>
  </conditionalFormatting>
  <conditionalFormatting sqref="D10">
    <cfRule type="cellIs" dxfId="148" priority="5" operator="equal">
      <formula>0</formula>
    </cfRule>
    <cfRule type="cellIs" dxfId="147" priority="6" operator="between">
      <formula>0</formula>
      <formula>0.5</formula>
    </cfRule>
    <cfRule type="cellIs" dxfId="146" priority="7" operator="between">
      <formula>0</formula>
      <formula>0.49</formula>
    </cfRule>
  </conditionalFormatting>
  <conditionalFormatting sqref="E11">
    <cfRule type="cellIs" dxfId="145" priority="13" operator="between">
      <formula>-0.04999999</formula>
      <formula>-0.00000001</formula>
    </cfRule>
  </conditionalFormatting>
  <conditionalFormatting sqref="F7">
    <cfRule type="cellIs" dxfId="144" priority="32" operator="between">
      <formula>0</formula>
      <formula>0.5</formula>
    </cfRule>
    <cfRule type="cellIs" dxfId="143" priority="33" operator="between">
      <formula>0</formula>
      <formula>0.49</formula>
    </cfRule>
  </conditionalFormatting>
  <conditionalFormatting sqref="H7">
    <cfRule type="cellIs" dxfId="142" priority="30" operator="between">
      <formula>0</formula>
      <formula>0.5</formula>
    </cfRule>
    <cfRule type="cellIs" dxfId="141"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24"/>
      <c r="B3" s="145">
        <v>2022</v>
      </c>
      <c r="C3" s="145" t="s">
        <v>509</v>
      </c>
      <c r="D3" s="145" t="s">
        <v>509</v>
      </c>
      <c r="E3" s="145" t="s">
        <v>509</v>
      </c>
      <c r="F3" s="145" t="s">
        <v>509</v>
      </c>
      <c r="G3" s="145" t="s">
        <v>509</v>
      </c>
      <c r="H3" s="145" t="s">
        <v>509</v>
      </c>
      <c r="I3" s="145" t="s">
        <v>509</v>
      </c>
      <c r="J3" s="145">
        <v>2023</v>
      </c>
      <c r="K3" s="145" t="s">
        <v>509</v>
      </c>
      <c r="L3" s="145" t="s">
        <v>509</v>
      </c>
      <c r="M3" s="145" t="s">
        <v>509</v>
      </c>
    </row>
    <row r="4" spans="1:14" x14ac:dyDescent="0.2">
      <c r="A4" s="128"/>
      <c r="B4" s="472">
        <v>44712</v>
      </c>
      <c r="C4" s="472">
        <v>44742</v>
      </c>
      <c r="D4" s="472">
        <v>44773</v>
      </c>
      <c r="E4" s="472">
        <v>44804</v>
      </c>
      <c r="F4" s="472">
        <v>44834</v>
      </c>
      <c r="G4" s="472">
        <v>44865</v>
      </c>
      <c r="H4" s="472">
        <v>44895</v>
      </c>
      <c r="I4" s="472">
        <v>44926</v>
      </c>
      <c r="J4" s="472">
        <v>44957</v>
      </c>
      <c r="K4" s="472">
        <v>44985</v>
      </c>
      <c r="L4" s="472">
        <v>45016</v>
      </c>
      <c r="M4" s="472">
        <v>45046</v>
      </c>
    </row>
    <row r="5" spans="1:14" x14ac:dyDescent="0.2">
      <c r="A5" s="129" t="s">
        <v>188</v>
      </c>
      <c r="B5" s="130">
        <v>13.225999999999992</v>
      </c>
      <c r="C5" s="130">
        <v>13.575930000000001</v>
      </c>
      <c r="D5" s="130">
        <v>15.067889999999982</v>
      </c>
      <c r="E5" s="130">
        <v>14.435810000000012</v>
      </c>
      <c r="F5" s="130">
        <v>10.886629999999993</v>
      </c>
      <c r="G5" s="130">
        <v>9.9772100000000101</v>
      </c>
      <c r="H5" s="130">
        <v>8.5251900000000074</v>
      </c>
      <c r="I5" s="130">
        <v>11.253640000000008</v>
      </c>
      <c r="J5" s="130">
        <v>11.329740000000012</v>
      </c>
      <c r="K5" s="130">
        <v>13.307050000000016</v>
      </c>
      <c r="L5" s="130">
        <v>12.877600000000008</v>
      </c>
      <c r="M5" s="130">
        <v>12.819580000000006</v>
      </c>
    </row>
    <row r="6" spans="1:14" x14ac:dyDescent="0.2">
      <c r="A6" s="131" t="s">
        <v>433</v>
      </c>
      <c r="B6" s="132">
        <v>115.62507000000005</v>
      </c>
      <c r="C6" s="132">
        <v>111.11959999999996</v>
      </c>
      <c r="D6" s="132">
        <v>119.11270000000003</v>
      </c>
      <c r="E6" s="132">
        <v>122.61551999999992</v>
      </c>
      <c r="F6" s="132">
        <v>106.3728600000001</v>
      </c>
      <c r="G6" s="132">
        <v>118.24507000000001</v>
      </c>
      <c r="H6" s="132">
        <v>117.27146000000002</v>
      </c>
      <c r="I6" s="132">
        <v>118.34449999999997</v>
      </c>
      <c r="J6" s="132">
        <v>97.498679999999936</v>
      </c>
      <c r="K6" s="132">
        <v>98.860829999999851</v>
      </c>
      <c r="L6" s="132">
        <v>104.47119999999994</v>
      </c>
      <c r="M6" s="132">
        <v>101.69303000000011</v>
      </c>
    </row>
    <row r="7" spans="1:14" ht="15.75" customHeight="1" x14ac:dyDescent="0.2">
      <c r="A7" s="129"/>
      <c r="B7" s="130"/>
      <c r="C7" s="130"/>
      <c r="D7" s="130"/>
      <c r="E7" s="130"/>
      <c r="F7" s="130"/>
      <c r="G7" s="130"/>
      <c r="H7" s="130"/>
      <c r="I7" s="130"/>
      <c r="J7" s="130"/>
      <c r="K7" s="130"/>
      <c r="L7" s="791" t="s">
        <v>220</v>
      </c>
      <c r="M7" s="791"/>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4"/>
      <c r="B2" s="444"/>
      <c r="C2" s="444"/>
      <c r="D2" s="444"/>
    </row>
    <row r="3" spans="1:4" x14ac:dyDescent="0.2">
      <c r="B3" s="637">
        <v>2021</v>
      </c>
      <c r="C3" s="637">
        <v>2022</v>
      </c>
      <c r="D3" s="637">
        <v>2023</v>
      </c>
    </row>
    <row r="4" spans="1:4" x14ac:dyDescent="0.2">
      <c r="A4" s="543" t="s">
        <v>126</v>
      </c>
      <c r="B4" s="564">
        <v>-19.398755384748149</v>
      </c>
      <c r="C4" s="564">
        <v>18.08283892512474</v>
      </c>
      <c r="D4" s="566">
        <v>1.5142366335635706</v>
      </c>
    </row>
    <row r="5" spans="1:4" x14ac:dyDescent="0.2">
      <c r="A5" s="545" t="s">
        <v>127</v>
      </c>
      <c r="B5" s="564">
        <v>-21.022324373178392</v>
      </c>
      <c r="C5" s="564">
        <v>21.817613368244348</v>
      </c>
      <c r="D5" s="564">
        <v>-0.15931294488343675</v>
      </c>
    </row>
    <row r="6" spans="1:4" x14ac:dyDescent="0.2">
      <c r="A6" s="545" t="s">
        <v>128</v>
      </c>
      <c r="B6" s="564">
        <v>-17.50828415193422</v>
      </c>
      <c r="C6" s="564">
        <v>18.661890491209626</v>
      </c>
      <c r="D6" s="566">
        <v>0.95749732430047607</v>
      </c>
    </row>
    <row r="7" spans="1:4" x14ac:dyDescent="0.2">
      <c r="A7" s="545" t="s">
        <v>129</v>
      </c>
      <c r="B7" s="564">
        <v>-9.0730100542419638</v>
      </c>
      <c r="C7" s="564">
        <v>14.544532718445685</v>
      </c>
      <c r="D7" s="564">
        <v>-0.58795793733213431</v>
      </c>
    </row>
    <row r="8" spans="1:4" x14ac:dyDescent="0.2">
      <c r="A8" s="545" t="s">
        <v>130</v>
      </c>
      <c r="B8" s="564">
        <v>-1.9127126095451019</v>
      </c>
      <c r="C8" s="564">
        <v>11.235393457664408</v>
      </c>
      <c r="D8" s="564" t="s">
        <v>509</v>
      </c>
    </row>
    <row r="9" spans="1:4" x14ac:dyDescent="0.2">
      <c r="A9" s="545" t="s">
        <v>131</v>
      </c>
      <c r="B9" s="564">
        <v>1.7398624790333894</v>
      </c>
      <c r="C9" s="564">
        <v>9.2012765414199826</v>
      </c>
      <c r="D9" s="566" t="s">
        <v>509</v>
      </c>
    </row>
    <row r="10" spans="1:4" x14ac:dyDescent="0.2">
      <c r="A10" s="545" t="s">
        <v>132</v>
      </c>
      <c r="B10" s="564">
        <v>3.3275216253737536</v>
      </c>
      <c r="C10" s="564">
        <v>8.1671590699886369</v>
      </c>
      <c r="D10" s="566" t="s">
        <v>509</v>
      </c>
    </row>
    <row r="11" spans="1:4" x14ac:dyDescent="0.2">
      <c r="A11" s="545" t="s">
        <v>133</v>
      </c>
      <c r="B11" s="564">
        <v>5.385188885392509</v>
      </c>
      <c r="C11" s="564">
        <v>7.3360255749184029</v>
      </c>
      <c r="D11" s="566" t="s">
        <v>509</v>
      </c>
    </row>
    <row r="12" spans="1:4" x14ac:dyDescent="0.2">
      <c r="A12" s="545" t="s">
        <v>134</v>
      </c>
      <c r="B12" s="564">
        <v>6.7155182132262947</v>
      </c>
      <c r="C12" s="564">
        <v>6.2392826856572627</v>
      </c>
      <c r="D12" s="566" t="s">
        <v>509</v>
      </c>
    </row>
    <row r="13" spans="1:4" x14ac:dyDescent="0.2">
      <c r="A13" s="545" t="s">
        <v>135</v>
      </c>
      <c r="B13" s="564">
        <v>8.6317844216770077</v>
      </c>
      <c r="C13" s="564">
        <v>5.1926996773267158</v>
      </c>
      <c r="D13" s="566" t="s">
        <v>509</v>
      </c>
    </row>
    <row r="14" spans="1:4" x14ac:dyDescent="0.2">
      <c r="A14" s="545" t="s">
        <v>136</v>
      </c>
      <c r="B14" s="564">
        <v>12.364214605431821</v>
      </c>
      <c r="C14" s="564">
        <v>3.0968339439467649</v>
      </c>
      <c r="D14" s="566" t="s">
        <v>509</v>
      </c>
    </row>
    <row r="15" spans="1:4" x14ac:dyDescent="0.2">
      <c r="A15" s="546" t="s">
        <v>137</v>
      </c>
      <c r="B15" s="450">
        <v>13.957884165616836</v>
      </c>
      <c r="C15" s="450">
        <v>3.1804654941946393</v>
      </c>
      <c r="D15" s="567"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45017</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466.07390999999978</v>
      </c>
      <c r="C5" s="115">
        <v>24.155030000000011</v>
      </c>
      <c r="D5" s="112">
        <v>1705.0135200000004</v>
      </c>
      <c r="E5" s="112">
        <v>101.34495000000008</v>
      </c>
      <c r="F5" s="112">
        <v>5531.8731699999998</v>
      </c>
      <c r="G5" s="112">
        <v>309.1502000000001</v>
      </c>
      <c r="L5" s="137"/>
      <c r="M5" s="137"/>
    </row>
    <row r="6" spans="1:13" ht="14.1" customHeight="1" x14ac:dyDescent="0.2">
      <c r="A6" s="107" t="s">
        <v>192</v>
      </c>
      <c r="B6" s="112">
        <v>1313.9196000000011</v>
      </c>
      <c r="C6" s="112">
        <v>421.93718000000007</v>
      </c>
      <c r="D6" s="112">
        <v>5214.1628399999981</v>
      </c>
      <c r="E6" s="112">
        <v>1674.3372200000001</v>
      </c>
      <c r="F6" s="112">
        <v>16723.68491</v>
      </c>
      <c r="G6" s="112">
        <v>5267.1783399999995</v>
      </c>
      <c r="L6" s="137"/>
      <c r="M6" s="137"/>
    </row>
    <row r="7" spans="1:13" ht="14.1" customHeight="1" x14ac:dyDescent="0.2">
      <c r="A7" s="118" t="s">
        <v>186</v>
      </c>
      <c r="B7" s="119">
        <v>1779.9935100000009</v>
      </c>
      <c r="C7" s="119">
        <v>446.09221000000008</v>
      </c>
      <c r="D7" s="119">
        <v>6919.1763599999986</v>
      </c>
      <c r="E7" s="119">
        <v>1775.6821700000003</v>
      </c>
      <c r="F7" s="119">
        <v>22255.558079999999</v>
      </c>
      <c r="G7" s="119">
        <v>5576.3285399999995</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9">
        <f>INDICE!A3</f>
        <v>45017</v>
      </c>
      <c r="C3" s="779"/>
      <c r="D3" s="779">
        <f>INDICE!C3</f>
        <v>0</v>
      </c>
      <c r="E3" s="779"/>
      <c r="F3" s="91"/>
      <c r="G3" s="780" t="s">
        <v>116</v>
      </c>
      <c r="H3" s="780"/>
      <c r="I3" s="780"/>
      <c r="J3" s="780"/>
    </row>
    <row r="4" spans="1:13" x14ac:dyDescent="0.2">
      <c r="A4" s="92"/>
      <c r="B4" s="611" t="s">
        <v>143</v>
      </c>
      <c r="C4" s="611" t="s">
        <v>144</v>
      </c>
      <c r="D4" s="611" t="s">
        <v>179</v>
      </c>
      <c r="E4" s="611" t="s">
        <v>182</v>
      </c>
      <c r="F4" s="611"/>
      <c r="G4" s="611" t="s">
        <v>143</v>
      </c>
      <c r="H4" s="611" t="s">
        <v>144</v>
      </c>
      <c r="I4" s="611" t="s">
        <v>179</v>
      </c>
      <c r="J4" s="611" t="s">
        <v>182</v>
      </c>
    </row>
    <row r="5" spans="1:13" x14ac:dyDescent="0.2">
      <c r="A5" s="367" t="s">
        <v>153</v>
      </c>
      <c r="B5" s="94">
        <f>'GNA CCAA'!B5</f>
        <v>71.342700000000008</v>
      </c>
      <c r="C5" s="94">
        <f>'GNA CCAA'!C5</f>
        <v>2.9254400000000005</v>
      </c>
      <c r="D5" s="94">
        <f>'GO CCAA'!B5</f>
        <v>282.89395999999994</v>
      </c>
      <c r="E5" s="343">
        <f>SUM(B5:D5)</f>
        <v>357.16209999999995</v>
      </c>
      <c r="F5" s="94"/>
      <c r="G5" s="94">
        <f>'GNA CCAA'!F5</f>
        <v>837.26966000000141</v>
      </c>
      <c r="H5" s="94">
        <f>'GNA CCAA'!G5</f>
        <v>32.245789999999992</v>
      </c>
      <c r="I5" s="94">
        <f>'GO CCAA'!G5</f>
        <v>3498.6265899999948</v>
      </c>
      <c r="J5" s="343">
        <f>SUM(G5:I5)</f>
        <v>4368.1420399999961</v>
      </c>
    </row>
    <row r="6" spans="1:13" x14ac:dyDescent="0.2">
      <c r="A6" s="368" t="s">
        <v>154</v>
      </c>
      <c r="B6" s="96">
        <f>'GNA CCAA'!B6</f>
        <v>13.487599999999999</v>
      </c>
      <c r="C6" s="96">
        <f>'GNA CCAA'!C6</f>
        <v>0.58865000000000001</v>
      </c>
      <c r="D6" s="96">
        <f>'GO CCAA'!B6</f>
        <v>62.498849999999997</v>
      </c>
      <c r="E6" s="345">
        <f>SUM(B6:D6)</f>
        <v>76.575099999999992</v>
      </c>
      <c r="F6" s="96"/>
      <c r="G6" s="96">
        <f>'GNA CCAA'!F6</f>
        <v>156.49652999999995</v>
      </c>
      <c r="H6" s="96">
        <f>'GNA CCAA'!G6</f>
        <v>6.1886399999999977</v>
      </c>
      <c r="I6" s="96">
        <f>'GO CCAA'!G6</f>
        <v>809.16455000000065</v>
      </c>
      <c r="J6" s="345">
        <f t="shared" ref="J6:J24" si="0">SUM(G6:I6)</f>
        <v>971.84972000000062</v>
      </c>
    </row>
    <row r="7" spans="1:13" x14ac:dyDescent="0.2">
      <c r="A7" s="368" t="s">
        <v>155</v>
      </c>
      <c r="B7" s="96">
        <f>'GNA CCAA'!B7</f>
        <v>8.2534399999999994</v>
      </c>
      <c r="C7" s="96">
        <f>'GNA CCAA'!C7</f>
        <v>0.49920999999999999</v>
      </c>
      <c r="D7" s="96">
        <f>'GO CCAA'!B7</f>
        <v>32.805590000000002</v>
      </c>
      <c r="E7" s="345">
        <f t="shared" ref="E7:E24" si="1">SUM(B7:D7)</f>
        <v>41.558239999999998</v>
      </c>
      <c r="F7" s="96"/>
      <c r="G7" s="96">
        <f>'GNA CCAA'!F7</f>
        <v>99.162599999999941</v>
      </c>
      <c r="H7" s="96">
        <f>'GNA CCAA'!G7</f>
        <v>5.662370000000001</v>
      </c>
      <c r="I7" s="96">
        <f>'GO CCAA'!G7</f>
        <v>399.16494999999992</v>
      </c>
      <c r="J7" s="345">
        <f t="shared" si="0"/>
        <v>503.98991999999987</v>
      </c>
    </row>
    <row r="8" spans="1:13" x14ac:dyDescent="0.2">
      <c r="A8" s="368" t="s">
        <v>156</v>
      </c>
      <c r="B8" s="96">
        <f>'GNA CCAA'!B8</f>
        <v>19.56127</v>
      </c>
      <c r="C8" s="96">
        <f>'GNA CCAA'!C8</f>
        <v>0.85209999999999997</v>
      </c>
      <c r="D8" s="96">
        <f>'GO CCAA'!B8</f>
        <v>28.218699999999998</v>
      </c>
      <c r="E8" s="345">
        <f t="shared" si="1"/>
        <v>48.632069999999999</v>
      </c>
      <c r="F8" s="96"/>
      <c r="G8" s="96">
        <f>'GNA CCAA'!F8</f>
        <v>242.70321999999993</v>
      </c>
      <c r="H8" s="96">
        <f>'GNA CCAA'!G8</f>
        <v>10.289500000000004</v>
      </c>
      <c r="I8" s="96">
        <f>'GO CCAA'!G8</f>
        <v>365.08843000000002</v>
      </c>
      <c r="J8" s="345">
        <f t="shared" si="0"/>
        <v>618.08114999999998</v>
      </c>
    </row>
    <row r="9" spans="1:13" x14ac:dyDescent="0.2">
      <c r="A9" s="368" t="s">
        <v>157</v>
      </c>
      <c r="B9" s="96">
        <f>'GNA CCAA'!B9</f>
        <v>33.185010000000005</v>
      </c>
      <c r="C9" s="96">
        <f>'GNA CCAA'!C9</f>
        <v>7.5139100000000001</v>
      </c>
      <c r="D9" s="96">
        <f>'GO CCAA'!B9</f>
        <v>51.642650000000003</v>
      </c>
      <c r="E9" s="345">
        <f t="shared" si="1"/>
        <v>92.341570000000019</v>
      </c>
      <c r="F9" s="96"/>
      <c r="G9" s="96">
        <f>'GNA CCAA'!F9</f>
        <v>418.81415999999979</v>
      </c>
      <c r="H9" s="96">
        <f>'GNA CCAA'!G9</f>
        <v>95.717409999999944</v>
      </c>
      <c r="I9" s="96">
        <f>'GO CCAA'!G9</f>
        <v>686.45328000000006</v>
      </c>
      <c r="J9" s="345">
        <f t="shared" si="0"/>
        <v>1200.9848499999998</v>
      </c>
    </row>
    <row r="10" spans="1:13" x14ac:dyDescent="0.2">
      <c r="A10" s="368" t="s">
        <v>158</v>
      </c>
      <c r="B10" s="96">
        <f>'GNA CCAA'!B10</f>
        <v>6.2936700000000005</v>
      </c>
      <c r="C10" s="96">
        <f>'GNA CCAA'!C10</f>
        <v>0.27104</v>
      </c>
      <c r="D10" s="96">
        <f>'GO CCAA'!B10</f>
        <v>25.16882</v>
      </c>
      <c r="E10" s="345">
        <f t="shared" si="1"/>
        <v>31.733530000000002</v>
      </c>
      <c r="F10" s="96"/>
      <c r="G10" s="96">
        <f>'GNA CCAA'!F10</f>
        <v>73.4298</v>
      </c>
      <c r="H10" s="96">
        <f>'GNA CCAA'!G10</f>
        <v>3.0599199999999991</v>
      </c>
      <c r="I10" s="96">
        <f>'GO CCAA'!G10</f>
        <v>301.08274000000011</v>
      </c>
      <c r="J10" s="345">
        <f t="shared" si="0"/>
        <v>377.57246000000009</v>
      </c>
    </row>
    <row r="11" spans="1:13" x14ac:dyDescent="0.2">
      <c r="A11" s="368" t="s">
        <v>159</v>
      </c>
      <c r="B11" s="96">
        <f>'GNA CCAA'!B11</f>
        <v>26.378960000000003</v>
      </c>
      <c r="C11" s="96">
        <f>'GNA CCAA'!C11</f>
        <v>1.21244</v>
      </c>
      <c r="D11" s="96">
        <f>'GO CCAA'!B11</f>
        <v>133.09545999999997</v>
      </c>
      <c r="E11" s="345">
        <f t="shared" si="1"/>
        <v>160.68685999999997</v>
      </c>
      <c r="F11" s="96"/>
      <c r="G11" s="96">
        <f>'GNA CCAA'!F11</f>
        <v>295.87884000000042</v>
      </c>
      <c r="H11" s="96">
        <f>'GNA CCAA'!G11</f>
        <v>14.348590000000025</v>
      </c>
      <c r="I11" s="96">
        <f>'GO CCAA'!G11</f>
        <v>1665.2906700000005</v>
      </c>
      <c r="J11" s="345">
        <f t="shared" si="0"/>
        <v>1975.5181000000009</v>
      </c>
    </row>
    <row r="12" spans="1:13" x14ac:dyDescent="0.2">
      <c r="A12" s="368" t="s">
        <v>512</v>
      </c>
      <c r="B12" s="96">
        <f>'GNA CCAA'!B12</f>
        <v>19.982589999999995</v>
      </c>
      <c r="C12" s="96">
        <f>'GNA CCAA'!C12</f>
        <v>0.78939999999999999</v>
      </c>
      <c r="D12" s="96">
        <f>'GO CCAA'!B12</f>
        <v>99.543239999999955</v>
      </c>
      <c r="E12" s="345">
        <f t="shared" si="1"/>
        <v>120.31522999999996</v>
      </c>
      <c r="F12" s="96"/>
      <c r="G12" s="96">
        <f>'GNA CCAA'!F12</f>
        <v>226.35060999999985</v>
      </c>
      <c r="H12" s="96">
        <f>'GNA CCAA'!G12</f>
        <v>8.0763999999999978</v>
      </c>
      <c r="I12" s="96">
        <f>'GO CCAA'!G12</f>
        <v>1285.2537100000015</v>
      </c>
      <c r="J12" s="345">
        <f t="shared" si="0"/>
        <v>1519.6807200000014</v>
      </c>
    </row>
    <row r="13" spans="1:13" x14ac:dyDescent="0.2">
      <c r="A13" s="368" t="s">
        <v>160</v>
      </c>
      <c r="B13" s="96">
        <f>'GNA CCAA'!B13</f>
        <v>80.768089999999958</v>
      </c>
      <c r="C13" s="96">
        <f>'GNA CCAA'!C13</f>
        <v>3.867080000000001</v>
      </c>
      <c r="D13" s="96">
        <f>'GO CCAA'!B13</f>
        <v>287.23295000000002</v>
      </c>
      <c r="E13" s="345">
        <f t="shared" si="1"/>
        <v>371.86811999999998</v>
      </c>
      <c r="F13" s="96"/>
      <c r="G13" s="96">
        <f>'GNA CCAA'!F13</f>
        <v>984.18465000000003</v>
      </c>
      <c r="H13" s="96">
        <f>'GNA CCAA'!G13</f>
        <v>45.71273000000005</v>
      </c>
      <c r="I13" s="96">
        <f>'GO CCAA'!G13</f>
        <v>3637.9138100000005</v>
      </c>
      <c r="J13" s="345">
        <f t="shared" si="0"/>
        <v>4667.8111900000004</v>
      </c>
    </row>
    <row r="14" spans="1:13" x14ac:dyDescent="0.2">
      <c r="A14" s="368" t="s">
        <v>161</v>
      </c>
      <c r="B14" s="96">
        <f>'GNA CCAA'!B14</f>
        <v>0.41840000000000005</v>
      </c>
      <c r="C14" s="96">
        <f>'GNA CCAA'!C14</f>
        <v>4.4270000000000004E-2</v>
      </c>
      <c r="D14" s="96">
        <f>'GO CCAA'!B14</f>
        <v>0.91712000000000005</v>
      </c>
      <c r="E14" s="345">
        <f t="shared" si="1"/>
        <v>1.3797900000000001</v>
      </c>
      <c r="F14" s="96"/>
      <c r="G14" s="96">
        <f>'GNA CCAA'!F14</f>
        <v>5.7870900000000001</v>
      </c>
      <c r="H14" s="96">
        <f>'GNA CCAA'!G14</f>
        <v>0.57343999999999984</v>
      </c>
      <c r="I14" s="96">
        <f>'GO CCAA'!G14</f>
        <v>13.167860000000001</v>
      </c>
      <c r="J14" s="345">
        <f t="shared" si="0"/>
        <v>19.528390000000002</v>
      </c>
    </row>
    <row r="15" spans="1:13" x14ac:dyDescent="0.2">
      <c r="A15" s="368" t="s">
        <v>162</v>
      </c>
      <c r="B15" s="96">
        <f>'GNA CCAA'!B15</f>
        <v>52.832159999999988</v>
      </c>
      <c r="C15" s="96">
        <f>'GNA CCAA'!C15</f>
        <v>2.0857799999999997</v>
      </c>
      <c r="D15" s="96">
        <f>'GO CCAA'!B15</f>
        <v>160.60489999999993</v>
      </c>
      <c r="E15" s="345">
        <f t="shared" si="1"/>
        <v>215.52283999999992</v>
      </c>
      <c r="F15" s="96"/>
      <c r="G15" s="96">
        <f>'GNA CCAA'!F15</f>
        <v>636.91542000000015</v>
      </c>
      <c r="H15" s="96">
        <f>'GNA CCAA'!G15</f>
        <v>24.086510000000001</v>
      </c>
      <c r="I15" s="96">
        <f>'GO CCAA'!G15</f>
        <v>2048.7356999999988</v>
      </c>
      <c r="J15" s="345">
        <f t="shared" si="0"/>
        <v>2709.7376299999987</v>
      </c>
      <c r="L15" s="92"/>
      <c r="M15" s="92"/>
    </row>
    <row r="16" spans="1:13" x14ac:dyDescent="0.2">
      <c r="A16" s="368" t="s">
        <v>163</v>
      </c>
      <c r="B16" s="96">
        <f>'GNA CCAA'!B16</f>
        <v>9.5224999999999973</v>
      </c>
      <c r="C16" s="96">
        <f>'GNA CCAA'!C16</f>
        <v>0.29691000000000006</v>
      </c>
      <c r="D16" s="96">
        <f>'GO CCAA'!B16</f>
        <v>52.025070000000014</v>
      </c>
      <c r="E16" s="345">
        <f t="shared" si="1"/>
        <v>61.844480000000011</v>
      </c>
      <c r="F16" s="96"/>
      <c r="G16" s="96">
        <f>'GNA CCAA'!F16</f>
        <v>104.11956999999998</v>
      </c>
      <c r="H16" s="96">
        <f>'GNA CCAA'!G16</f>
        <v>3.0631800000000005</v>
      </c>
      <c r="I16" s="96">
        <f>'GO CCAA'!G16</f>
        <v>668.78385000000014</v>
      </c>
      <c r="J16" s="345">
        <f t="shared" si="0"/>
        <v>775.96660000000008</v>
      </c>
    </row>
    <row r="17" spans="1:10" x14ac:dyDescent="0.2">
      <c r="A17" s="368" t="s">
        <v>164</v>
      </c>
      <c r="B17" s="96">
        <f>'GNA CCAA'!B17</f>
        <v>22.763309999999997</v>
      </c>
      <c r="C17" s="96">
        <f>'GNA CCAA'!C17</f>
        <v>1.1377299999999997</v>
      </c>
      <c r="D17" s="96">
        <f>'GO CCAA'!B17</f>
        <v>109.39133000000001</v>
      </c>
      <c r="E17" s="345">
        <f t="shared" si="1"/>
        <v>133.29237000000001</v>
      </c>
      <c r="F17" s="96"/>
      <c r="G17" s="96">
        <f>'GNA CCAA'!F17</f>
        <v>270.88733000000013</v>
      </c>
      <c r="H17" s="96">
        <f>'GNA CCAA'!G17</f>
        <v>13.040989999999999</v>
      </c>
      <c r="I17" s="96">
        <f>'GO CCAA'!G17</f>
        <v>1371.0021999999999</v>
      </c>
      <c r="J17" s="345">
        <f t="shared" si="0"/>
        <v>1654.9305200000001</v>
      </c>
    </row>
    <row r="18" spans="1:10" x14ac:dyDescent="0.2">
      <c r="A18" s="368" t="s">
        <v>165</v>
      </c>
      <c r="B18" s="96">
        <f>'GNA CCAA'!B18</f>
        <v>2.5256400000000001</v>
      </c>
      <c r="C18" s="96">
        <f>'GNA CCAA'!C18</f>
        <v>9.5480000000000009E-2</v>
      </c>
      <c r="D18" s="96">
        <f>'GO CCAA'!B18</f>
        <v>12.484</v>
      </c>
      <c r="E18" s="345">
        <f t="shared" si="1"/>
        <v>15.105119999999999</v>
      </c>
      <c r="F18" s="96"/>
      <c r="G18" s="96">
        <f>'GNA CCAA'!F18</f>
        <v>26.682850000000009</v>
      </c>
      <c r="H18" s="96">
        <f>'GNA CCAA'!G18</f>
        <v>1.1685499999999998</v>
      </c>
      <c r="I18" s="96">
        <f>'GO CCAA'!G18</f>
        <v>149.27626999999998</v>
      </c>
      <c r="J18" s="345">
        <f t="shared" si="0"/>
        <v>177.12766999999999</v>
      </c>
    </row>
    <row r="19" spans="1:10" x14ac:dyDescent="0.2">
      <c r="A19" s="368" t="s">
        <v>166</v>
      </c>
      <c r="B19" s="96">
        <f>'GNA CCAA'!B19</f>
        <v>59.475790000000011</v>
      </c>
      <c r="C19" s="96">
        <f>'GNA CCAA'!C19</f>
        <v>2.3538099999999997</v>
      </c>
      <c r="D19" s="96">
        <f>'GO CCAA'!B19</f>
        <v>145.84512000000004</v>
      </c>
      <c r="E19" s="345">
        <f t="shared" si="1"/>
        <v>207.67472000000004</v>
      </c>
      <c r="F19" s="96"/>
      <c r="G19" s="96">
        <f>'GNA CCAA'!F19</f>
        <v>717.58563000000004</v>
      </c>
      <c r="H19" s="96">
        <f>'GNA CCAA'!G19</f>
        <v>26.560790000000001</v>
      </c>
      <c r="I19" s="96">
        <f>'GO CCAA'!G19</f>
        <v>1855.3790200000012</v>
      </c>
      <c r="J19" s="345">
        <f t="shared" si="0"/>
        <v>2599.5254400000013</v>
      </c>
    </row>
    <row r="20" spans="1:10" x14ac:dyDescent="0.2">
      <c r="A20" s="368" t="s">
        <v>167</v>
      </c>
      <c r="B20" s="96">
        <f>'GNA CCAA'!B20</f>
        <v>0.49679999999999991</v>
      </c>
      <c r="C20" s="493">
        <f>'GNA CCAA'!C20</f>
        <v>0</v>
      </c>
      <c r="D20" s="96">
        <f>'GO CCAA'!B20</f>
        <v>0.87411000000000016</v>
      </c>
      <c r="E20" s="345">
        <f t="shared" si="1"/>
        <v>1.3709100000000001</v>
      </c>
      <c r="F20" s="96"/>
      <c r="G20" s="96">
        <f>'GNA CCAA'!F20</f>
        <v>6.4780700000000007</v>
      </c>
      <c r="H20" s="493">
        <f>'GNA CCAA'!G20</f>
        <v>0</v>
      </c>
      <c r="I20" s="96">
        <f>'GO CCAA'!G20</f>
        <v>14.069739999999999</v>
      </c>
      <c r="J20" s="345">
        <f t="shared" si="0"/>
        <v>20.547809999999998</v>
      </c>
    </row>
    <row r="21" spans="1:10" x14ac:dyDescent="0.2">
      <c r="A21" s="368" t="s">
        <v>168</v>
      </c>
      <c r="B21" s="96">
        <f>'GNA CCAA'!B21</f>
        <v>12.490089999999997</v>
      </c>
      <c r="C21" s="96">
        <f>'GNA CCAA'!C21</f>
        <v>0.53632000000000002</v>
      </c>
      <c r="D21" s="96">
        <f>'GO CCAA'!B21</f>
        <v>74.196190000000001</v>
      </c>
      <c r="E21" s="345">
        <f t="shared" si="1"/>
        <v>87.2226</v>
      </c>
      <c r="F21" s="96"/>
      <c r="G21" s="96">
        <f>'GNA CCAA'!F21</f>
        <v>150.78287</v>
      </c>
      <c r="H21" s="96">
        <f>'GNA CCAA'!G21</f>
        <v>6.0951399999999998</v>
      </c>
      <c r="I21" s="96">
        <f>'GO CCAA'!G21</f>
        <v>926.33517999999947</v>
      </c>
      <c r="J21" s="345">
        <f t="shared" si="0"/>
        <v>1083.2131899999995</v>
      </c>
    </row>
    <row r="22" spans="1:10" x14ac:dyDescent="0.2">
      <c r="A22" s="368" t="s">
        <v>169</v>
      </c>
      <c r="B22" s="96">
        <f>'GNA CCAA'!B22</f>
        <v>6.6411599999999993</v>
      </c>
      <c r="C22" s="96">
        <f>'GNA CCAA'!C22</f>
        <v>0.24966999999999998</v>
      </c>
      <c r="D22" s="96">
        <f>'GO CCAA'!B22</f>
        <v>50.642129999999995</v>
      </c>
      <c r="E22" s="345">
        <f t="shared" si="1"/>
        <v>57.532959999999996</v>
      </c>
      <c r="F22" s="96"/>
      <c r="G22" s="96">
        <f>'GNA CCAA'!F22</f>
        <v>75.617929999999959</v>
      </c>
      <c r="H22" s="96">
        <f>'GNA CCAA'!G22</f>
        <v>2.4761700000000002</v>
      </c>
      <c r="I22" s="96">
        <f>'GO CCAA'!G22</f>
        <v>597.9868899999999</v>
      </c>
      <c r="J22" s="345">
        <f t="shared" si="0"/>
        <v>676.08098999999982</v>
      </c>
    </row>
    <row r="23" spans="1:10" x14ac:dyDescent="0.2">
      <c r="A23" s="369" t="s">
        <v>170</v>
      </c>
      <c r="B23" s="96">
        <f>'GNA CCAA'!B23</f>
        <v>17.564710000000002</v>
      </c>
      <c r="C23" s="96">
        <f>'GNA CCAA'!C23</f>
        <v>0.90697000000000005</v>
      </c>
      <c r="D23" s="96">
        <f>'GO CCAA'!B23</f>
        <v>125.56298999999999</v>
      </c>
      <c r="E23" s="345">
        <f t="shared" si="1"/>
        <v>144.03466999999998</v>
      </c>
      <c r="F23" s="96"/>
      <c r="G23" s="96">
        <f>'GNA CCAA'!F23</f>
        <v>203.26662000000019</v>
      </c>
      <c r="H23" s="96">
        <f>'GNA CCAA'!G23</f>
        <v>10.187900000000001</v>
      </c>
      <c r="I23" s="96">
        <f>'GO CCAA'!G23</f>
        <v>1683.3629299999996</v>
      </c>
      <c r="J23" s="345">
        <f t="shared" si="0"/>
        <v>1896.8174499999998</v>
      </c>
    </row>
    <row r="24" spans="1:10" x14ac:dyDescent="0.2">
      <c r="A24" s="370" t="s">
        <v>430</v>
      </c>
      <c r="B24" s="100">
        <f>'GNA CCAA'!B24</f>
        <v>463.98389000000003</v>
      </c>
      <c r="C24" s="100">
        <f>'GNA CCAA'!C24</f>
        <v>26.226210000000005</v>
      </c>
      <c r="D24" s="100">
        <f>'GO CCAA'!B24</f>
        <v>1735.6431800000003</v>
      </c>
      <c r="E24" s="100">
        <f t="shared" si="1"/>
        <v>2225.8532800000003</v>
      </c>
      <c r="F24" s="100"/>
      <c r="G24" s="100">
        <f>'GNA CCAA'!F24</f>
        <v>5532.41344999998</v>
      </c>
      <c r="H24" s="371">
        <f>'GNA CCAA'!G24</f>
        <v>308.55402000000049</v>
      </c>
      <c r="I24" s="100">
        <f>'GO CCAA'!G24</f>
        <v>21976.138369999986</v>
      </c>
      <c r="J24" s="100">
        <f t="shared" si="0"/>
        <v>27817.105839999967</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0" priority="5" operator="between">
      <formula>0</formula>
      <formula>0.5</formula>
    </cfRule>
    <cfRule type="cellIs" dxfId="139" priority="6" operator="between">
      <formula>0</formula>
      <formula>0.49</formula>
    </cfRule>
  </conditionalFormatting>
  <conditionalFormatting sqref="E6:E23">
    <cfRule type="cellIs" dxfId="138" priority="3" operator="between">
      <formula>0</formula>
      <formula>0.5</formula>
    </cfRule>
    <cfRule type="cellIs" dxfId="137" priority="4" operator="between">
      <formula>0</formula>
      <formula>0.49</formula>
    </cfRule>
  </conditionalFormatting>
  <conditionalFormatting sqref="J6:J23">
    <cfRule type="cellIs" dxfId="136" priority="1" operator="between">
      <formula>0</formula>
      <formula>0.5</formula>
    </cfRule>
    <cfRule type="cellIs" dxfId="1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6">
        <f>INDICE!A3</f>
        <v>45017</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544.40627000000006</v>
      </c>
      <c r="C5" s="86">
        <v>9.9895660622172198</v>
      </c>
      <c r="D5" s="85">
        <v>1888.9035799999997</v>
      </c>
      <c r="E5" s="86">
        <v>19.266064962964006</v>
      </c>
      <c r="F5" s="85">
        <v>6175.9991699999991</v>
      </c>
      <c r="G5" s="86">
        <v>39.423952030424267</v>
      </c>
      <c r="H5" s="384">
        <v>99.997161673446058</v>
      </c>
    </row>
    <row r="6" spans="1:65" x14ac:dyDescent="0.2">
      <c r="A6" s="84" t="s">
        <v>141</v>
      </c>
      <c r="B6" s="345">
        <v>2.9250000000000002E-2</v>
      </c>
      <c r="C6" s="348">
        <v>538.64628820960695</v>
      </c>
      <c r="D6" s="96">
        <v>6.3020000000000007E-2</v>
      </c>
      <c r="E6" s="348">
        <v>123.87211367673181</v>
      </c>
      <c r="F6" s="96">
        <v>0.17530000000000001</v>
      </c>
      <c r="G6" s="348">
        <v>22.656031346207666</v>
      </c>
      <c r="H6" s="479">
        <v>2.8383265539452945E-3</v>
      </c>
    </row>
    <row r="7" spans="1:65" x14ac:dyDescent="0.2">
      <c r="A7" s="60" t="s">
        <v>114</v>
      </c>
      <c r="B7" s="61">
        <v>544.43552</v>
      </c>
      <c r="C7" s="87">
        <v>9.9944578047249397</v>
      </c>
      <c r="D7" s="61">
        <v>1888.9665999999995</v>
      </c>
      <c r="E7" s="87">
        <v>19.267924199215354</v>
      </c>
      <c r="F7" s="61">
        <v>6176.174469999999</v>
      </c>
      <c r="G7" s="87">
        <v>39.423411041509269</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4" priority="7" operator="between">
      <formula>0</formula>
      <formula>0.5</formula>
    </cfRule>
    <cfRule type="cellIs" dxfId="133" priority="8" operator="between">
      <formula>0</formula>
      <formula>0.49</formula>
    </cfRule>
  </conditionalFormatting>
  <conditionalFormatting sqref="D6">
    <cfRule type="cellIs" dxfId="132" priority="5" operator="between">
      <formula>0</formula>
      <formula>0.5</formula>
    </cfRule>
    <cfRule type="cellIs" dxfId="131" priority="6" operator="between">
      <formula>0</formula>
      <formula>0.49</formula>
    </cfRule>
  </conditionalFormatting>
  <conditionalFormatting sqref="F6">
    <cfRule type="cellIs" dxfId="130" priority="3" operator="between">
      <formula>0</formula>
      <formula>0.5</formula>
    </cfRule>
    <cfRule type="cellIs" dxfId="129" priority="4" operator="between">
      <formula>0</formula>
      <formula>0.49</formula>
    </cfRule>
  </conditionalFormatting>
  <conditionalFormatting sqref="H6">
    <cfRule type="cellIs" dxfId="128" priority="1" operator="between">
      <formula>0</formula>
      <formula>0.5</formula>
    </cfRule>
    <cfRule type="cellIs" dxfId="12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76">
        <f>INDICE!A3</f>
        <v>45017</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81.482880000000009</v>
      </c>
      <c r="C5" s="86">
        <v>-30.454482838790664</v>
      </c>
      <c r="D5" s="85">
        <v>384.49352999999991</v>
      </c>
      <c r="E5" s="73">
        <v>-20.545079843309377</v>
      </c>
      <c r="F5" s="85">
        <v>1321.7142099999999</v>
      </c>
      <c r="G5" s="86">
        <v>-7.2889536070550429</v>
      </c>
      <c r="H5" s="384">
        <v>17.591070406030983</v>
      </c>
    </row>
    <row r="6" spans="1:65" x14ac:dyDescent="0.2">
      <c r="A6" s="84" t="s">
        <v>195</v>
      </c>
      <c r="B6" s="383">
        <v>507.11961000000002</v>
      </c>
      <c r="C6" s="86">
        <v>-1.7557720853046834</v>
      </c>
      <c r="D6" s="85">
        <v>1948.8318900000002</v>
      </c>
      <c r="E6" s="86">
        <v>3.2334203830173727</v>
      </c>
      <c r="F6" s="85">
        <v>6191.8377200000004</v>
      </c>
      <c r="G6" s="86">
        <v>17.62187628347764</v>
      </c>
      <c r="H6" s="384">
        <v>82.40892959396902</v>
      </c>
    </row>
    <row r="7" spans="1:65" x14ac:dyDescent="0.2">
      <c r="A7" s="60" t="s">
        <v>438</v>
      </c>
      <c r="B7" s="61">
        <v>588.60248999999999</v>
      </c>
      <c r="C7" s="87">
        <v>-7.0648318106356136</v>
      </c>
      <c r="D7" s="61">
        <v>2333.3254200000001</v>
      </c>
      <c r="E7" s="87">
        <v>-1.6182568451968704</v>
      </c>
      <c r="F7" s="61">
        <v>7513.5519300000005</v>
      </c>
      <c r="G7" s="87">
        <v>12.313275425147271</v>
      </c>
      <c r="H7" s="87">
        <v>100</v>
      </c>
    </row>
    <row r="8" spans="1:65" x14ac:dyDescent="0.2">
      <c r="A8" s="66" t="s">
        <v>427</v>
      </c>
      <c r="B8" s="423">
        <v>480.14515</v>
      </c>
      <c r="C8" s="612">
        <v>-1.4082408841023721</v>
      </c>
      <c r="D8" s="421">
        <v>1838.9324899999997</v>
      </c>
      <c r="E8" s="612">
        <v>3.6651356547276235</v>
      </c>
      <c r="F8" s="421">
        <v>5847.4376300000013</v>
      </c>
      <c r="G8" s="612">
        <v>19.658538915000811</v>
      </c>
      <c r="H8" s="730">
        <v>77.825210825421166</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45017</v>
      </c>
      <c r="C3" s="613" t="s">
        <v>116</v>
      </c>
    </row>
    <row r="4" spans="1:3" x14ac:dyDescent="0.2">
      <c r="A4" s="367" t="s">
        <v>153</v>
      </c>
      <c r="B4" s="343">
        <v>1.5043000000000002</v>
      </c>
      <c r="C4" s="94">
        <v>64.094510000000014</v>
      </c>
    </row>
    <row r="5" spans="1:3" x14ac:dyDescent="0.2">
      <c r="A5" s="368" t="s">
        <v>154</v>
      </c>
      <c r="B5" s="345">
        <v>0.70656000000000008</v>
      </c>
      <c r="C5" s="96">
        <v>6.4618800000000025</v>
      </c>
    </row>
    <row r="6" spans="1:3" x14ac:dyDescent="0.2">
      <c r="A6" s="368" t="s">
        <v>155</v>
      </c>
      <c r="B6" s="345">
        <v>3.2121200000000001</v>
      </c>
      <c r="C6" s="96">
        <v>79.653770000000009</v>
      </c>
    </row>
    <row r="7" spans="1:3" x14ac:dyDescent="0.2">
      <c r="A7" s="368" t="s">
        <v>156</v>
      </c>
      <c r="B7" s="345">
        <v>0</v>
      </c>
      <c r="C7" s="96">
        <v>5.3700400000000004</v>
      </c>
    </row>
    <row r="8" spans="1:3" x14ac:dyDescent="0.2">
      <c r="A8" s="368" t="s">
        <v>157</v>
      </c>
      <c r="B8" s="345">
        <v>50.898540000000004</v>
      </c>
      <c r="C8" s="96">
        <v>792.02714000000014</v>
      </c>
    </row>
    <row r="9" spans="1:3" x14ac:dyDescent="0.2">
      <c r="A9" s="368" t="s">
        <v>158</v>
      </c>
      <c r="B9" s="345">
        <v>0.25324000000000002</v>
      </c>
      <c r="C9" s="96">
        <v>5.0107700000000008</v>
      </c>
    </row>
    <row r="10" spans="1:3" x14ac:dyDescent="0.2">
      <c r="A10" s="368" t="s">
        <v>159</v>
      </c>
      <c r="B10" s="345">
        <v>1.2710399999999999</v>
      </c>
      <c r="C10" s="96">
        <v>30.251360000000012</v>
      </c>
    </row>
    <row r="11" spans="1:3" x14ac:dyDescent="0.2">
      <c r="A11" s="368" t="s">
        <v>512</v>
      </c>
      <c r="B11" s="345">
        <v>0.53263000000000005</v>
      </c>
      <c r="C11" s="96">
        <v>19.460319999999996</v>
      </c>
    </row>
    <row r="12" spans="1:3" x14ac:dyDescent="0.2">
      <c r="A12" s="368" t="s">
        <v>160</v>
      </c>
      <c r="B12" s="345">
        <v>0.72450000000000003</v>
      </c>
      <c r="C12" s="96">
        <v>15.191060000000004</v>
      </c>
    </row>
    <row r="13" spans="1:3" x14ac:dyDescent="0.2">
      <c r="A13" s="368" t="s">
        <v>161</v>
      </c>
      <c r="B13" s="345">
        <v>4.8979999999999997</v>
      </c>
      <c r="C13" s="96">
        <v>42.073080000000004</v>
      </c>
    </row>
    <row r="14" spans="1:3" x14ac:dyDescent="0.2">
      <c r="A14" s="368" t="s">
        <v>162</v>
      </c>
      <c r="B14" s="345">
        <v>0.19969999999999999</v>
      </c>
      <c r="C14" s="96">
        <v>7.9710100000000015</v>
      </c>
    </row>
    <row r="15" spans="1:3" x14ac:dyDescent="0.2">
      <c r="A15" s="368" t="s">
        <v>163</v>
      </c>
      <c r="B15" s="345">
        <v>0.25827</v>
      </c>
      <c r="C15" s="96">
        <v>3.6408800000000001</v>
      </c>
    </row>
    <row r="16" spans="1:3" x14ac:dyDescent="0.2">
      <c r="A16" s="368" t="s">
        <v>164</v>
      </c>
      <c r="B16" s="345">
        <v>10.79735</v>
      </c>
      <c r="C16" s="96">
        <v>190.81146999999999</v>
      </c>
    </row>
    <row r="17" spans="1:3" x14ac:dyDescent="0.2">
      <c r="A17" s="368" t="s">
        <v>165</v>
      </c>
      <c r="B17" s="345">
        <v>7.7519999999999992E-2</v>
      </c>
      <c r="C17" s="96">
        <v>1.0041599999999999</v>
      </c>
    </row>
    <row r="18" spans="1:3" x14ac:dyDescent="0.2">
      <c r="A18" s="368" t="s">
        <v>166</v>
      </c>
      <c r="B18" s="345">
        <v>0.26089000000000001</v>
      </c>
      <c r="C18" s="96">
        <v>2.7896300000000003</v>
      </c>
    </row>
    <row r="19" spans="1:3" x14ac:dyDescent="0.2">
      <c r="A19" s="368" t="s">
        <v>167</v>
      </c>
      <c r="B19" s="345">
        <v>4.7919999999999998</v>
      </c>
      <c r="C19" s="96">
        <v>41.294599999999996</v>
      </c>
    </row>
    <row r="20" spans="1:3" x14ac:dyDescent="0.2">
      <c r="A20" s="368" t="s">
        <v>168</v>
      </c>
      <c r="B20" s="345">
        <v>0.37689999999999996</v>
      </c>
      <c r="C20" s="96">
        <v>5.7480900000000004</v>
      </c>
    </row>
    <row r="21" spans="1:3" x14ac:dyDescent="0.2">
      <c r="A21" s="368" t="s">
        <v>169</v>
      </c>
      <c r="B21" s="345">
        <v>0.2868</v>
      </c>
      <c r="C21" s="96">
        <v>3.1448399999999999</v>
      </c>
    </row>
    <row r="22" spans="1:3" x14ac:dyDescent="0.2">
      <c r="A22" s="369" t="s">
        <v>170</v>
      </c>
      <c r="B22" s="345">
        <v>0.43251999999999996</v>
      </c>
      <c r="C22" s="96">
        <v>5.7156000000000002</v>
      </c>
    </row>
    <row r="23" spans="1:3" x14ac:dyDescent="0.2">
      <c r="A23" s="370" t="s">
        <v>430</v>
      </c>
      <c r="B23" s="100">
        <v>81.482879999999994</v>
      </c>
      <c r="C23" s="100">
        <v>1321.7142099999996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5" priority="1" stopIfTrue="1" operator="equal">
      <formula>0</formula>
    </cfRule>
  </conditionalFormatting>
  <conditionalFormatting sqref="B5:C22">
    <cfRule type="cellIs" dxfId="124" priority="2" operator="between">
      <formula>0</formula>
      <formula>0.5</formula>
    </cfRule>
    <cfRule type="cellIs" dxfId="12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6" t="s">
        <v>0</v>
      </c>
      <c r="B1" s="766"/>
      <c r="C1" s="766"/>
      <c r="D1" s="766"/>
      <c r="E1" s="766"/>
      <c r="F1" s="766"/>
    </row>
    <row r="2" spans="1:6" ht="12.75" x14ac:dyDescent="0.2">
      <c r="A2" s="767"/>
      <c r="B2" s="767"/>
      <c r="C2" s="767"/>
      <c r="D2" s="767"/>
      <c r="E2" s="767"/>
      <c r="F2" s="767"/>
    </row>
    <row r="3" spans="1:6" ht="29.85" customHeight="1" x14ac:dyDescent="0.25">
      <c r="A3" s="20"/>
      <c r="B3" s="21" t="s">
        <v>42</v>
      </c>
      <c r="C3" s="21" t="s">
        <v>43</v>
      </c>
      <c r="D3" s="22" t="s">
        <v>44</v>
      </c>
      <c r="E3" s="22" t="s">
        <v>416</v>
      </c>
      <c r="F3" s="455" t="s">
        <v>417</v>
      </c>
    </row>
    <row r="4" spans="1:6" ht="12.75" x14ac:dyDescent="0.2">
      <c r="A4" s="23" t="s">
        <v>45</v>
      </c>
      <c r="B4" s="283"/>
      <c r="C4" s="283"/>
      <c r="D4" s="283"/>
      <c r="E4" s="283"/>
      <c r="F4" s="455"/>
    </row>
    <row r="5" spans="1:6" ht="12.75" x14ac:dyDescent="0.2">
      <c r="A5" s="24" t="s">
        <v>46</v>
      </c>
      <c r="B5" s="25" t="s">
        <v>534</v>
      </c>
      <c r="C5" s="26" t="s">
        <v>47</v>
      </c>
      <c r="D5" s="27">
        <v>4976.0505109392625</v>
      </c>
      <c r="E5" s="293">
        <v>4536.8637800000015</v>
      </c>
      <c r="F5" s="28" t="s">
        <v>691</v>
      </c>
    </row>
    <row r="6" spans="1:6" ht="12.75" x14ac:dyDescent="0.2">
      <c r="A6" s="19" t="s">
        <v>410</v>
      </c>
      <c r="B6" s="28" t="s">
        <v>534</v>
      </c>
      <c r="C6" s="29" t="s">
        <v>47</v>
      </c>
      <c r="D6" s="30">
        <v>180.27629999999999</v>
      </c>
      <c r="E6" s="294">
        <v>186.28172999999998</v>
      </c>
      <c r="F6" s="28" t="s">
        <v>691</v>
      </c>
    </row>
    <row r="7" spans="1:6" ht="12.75" x14ac:dyDescent="0.2">
      <c r="A7" s="19" t="s">
        <v>48</v>
      </c>
      <c r="B7" s="28" t="s">
        <v>534</v>
      </c>
      <c r="C7" s="29" t="s">
        <v>47</v>
      </c>
      <c r="D7" s="30">
        <v>494.60767000000021</v>
      </c>
      <c r="E7" s="294">
        <v>490.63328999999999</v>
      </c>
      <c r="F7" s="28" t="s">
        <v>691</v>
      </c>
    </row>
    <row r="8" spans="1:6" ht="12.75" x14ac:dyDescent="0.2">
      <c r="A8" s="19" t="s">
        <v>49</v>
      </c>
      <c r="B8" s="28" t="s">
        <v>534</v>
      </c>
      <c r="C8" s="29" t="s">
        <v>47</v>
      </c>
      <c r="D8" s="30">
        <v>491.52109999999999</v>
      </c>
      <c r="E8" s="294">
        <v>544.43552</v>
      </c>
      <c r="F8" s="28" t="s">
        <v>691</v>
      </c>
    </row>
    <row r="9" spans="1:6" ht="12.75" x14ac:dyDescent="0.2">
      <c r="A9" s="19" t="s">
        <v>567</v>
      </c>
      <c r="B9" s="28" t="s">
        <v>534</v>
      </c>
      <c r="C9" s="29" t="s">
        <v>47</v>
      </c>
      <c r="D9" s="30">
        <v>1903.8962799999977</v>
      </c>
      <c r="E9" s="294">
        <v>1735.8567800000012</v>
      </c>
      <c r="F9" s="28" t="s">
        <v>691</v>
      </c>
    </row>
    <row r="10" spans="1:6" ht="12.75" x14ac:dyDescent="0.2">
      <c r="A10" s="31" t="s">
        <v>50</v>
      </c>
      <c r="B10" s="32" t="s">
        <v>534</v>
      </c>
      <c r="C10" s="33" t="s">
        <v>510</v>
      </c>
      <c r="D10" s="34">
        <v>28274.749999999996</v>
      </c>
      <c r="E10" s="295">
        <v>24043.468000000004</v>
      </c>
      <c r="F10" s="32" t="s">
        <v>691</v>
      </c>
    </row>
    <row r="11" spans="1:6" ht="12.75" x14ac:dyDescent="0.2">
      <c r="A11" s="35" t="s">
        <v>51</v>
      </c>
      <c r="B11" s="36"/>
      <c r="C11" s="37"/>
      <c r="D11" s="38"/>
      <c r="E11" s="38"/>
      <c r="F11" s="454"/>
    </row>
    <row r="12" spans="1:6" ht="12.75" x14ac:dyDescent="0.2">
      <c r="A12" s="19" t="s">
        <v>52</v>
      </c>
      <c r="B12" s="28" t="s">
        <v>534</v>
      </c>
      <c r="C12" s="29" t="s">
        <v>47</v>
      </c>
      <c r="D12" s="30">
        <v>4692.058</v>
      </c>
      <c r="E12" s="294">
        <v>5619.3083700000007</v>
      </c>
      <c r="F12" s="25" t="s">
        <v>691</v>
      </c>
    </row>
    <row r="13" spans="1:6" ht="12.75" x14ac:dyDescent="0.2">
      <c r="A13" s="19" t="s">
        <v>53</v>
      </c>
      <c r="B13" s="28" t="s">
        <v>534</v>
      </c>
      <c r="C13" s="29" t="s">
        <v>54</v>
      </c>
      <c r="D13" s="30">
        <v>37882.740079999996</v>
      </c>
      <c r="E13" s="294">
        <v>38410.485119999998</v>
      </c>
      <c r="F13" s="28" t="s">
        <v>691</v>
      </c>
    </row>
    <row r="14" spans="1:6" ht="12.75" x14ac:dyDescent="0.2">
      <c r="A14" s="19" t="s">
        <v>55</v>
      </c>
      <c r="B14" s="28" t="s">
        <v>534</v>
      </c>
      <c r="C14" s="29" t="s">
        <v>56</v>
      </c>
      <c r="D14" s="39">
        <v>73.962499956369001</v>
      </c>
      <c r="E14" s="296">
        <v>73.329969159636946</v>
      </c>
      <c r="F14" s="28" t="s">
        <v>691</v>
      </c>
    </row>
    <row r="15" spans="1:6" ht="12.75" x14ac:dyDescent="0.2">
      <c r="A15" s="19" t="s">
        <v>418</v>
      </c>
      <c r="B15" s="28" t="s">
        <v>534</v>
      </c>
      <c r="C15" s="29" t="s">
        <v>47</v>
      </c>
      <c r="D15" s="30">
        <v>480.95600000000013</v>
      </c>
      <c r="E15" s="294">
        <v>180.83199999999988</v>
      </c>
      <c r="F15" s="32" t="s">
        <v>691</v>
      </c>
    </row>
    <row r="16" spans="1:6" ht="12.75" x14ac:dyDescent="0.2">
      <c r="A16" s="23" t="s">
        <v>57</v>
      </c>
      <c r="B16" s="25"/>
      <c r="C16" s="26"/>
      <c r="D16" s="40"/>
      <c r="E16" s="40"/>
      <c r="F16" s="454"/>
    </row>
    <row r="17" spans="1:6" ht="12.75" x14ac:dyDescent="0.2">
      <c r="A17" s="24" t="s">
        <v>58</v>
      </c>
      <c r="B17" s="25" t="s">
        <v>534</v>
      </c>
      <c r="C17" s="26" t="s">
        <v>47</v>
      </c>
      <c r="D17" s="27">
        <v>4942.759</v>
      </c>
      <c r="E17" s="293">
        <v>5258.7569999999996</v>
      </c>
      <c r="F17" s="25" t="s">
        <v>691</v>
      </c>
    </row>
    <row r="18" spans="1:6" ht="12.75" x14ac:dyDescent="0.2">
      <c r="A18" s="19" t="s">
        <v>59</v>
      </c>
      <c r="B18" s="28" t="s">
        <v>534</v>
      </c>
      <c r="C18" s="29" t="s">
        <v>60</v>
      </c>
      <c r="D18" s="39">
        <v>73.481062031606399</v>
      </c>
      <c r="E18" s="296">
        <v>80.784777146464648</v>
      </c>
      <c r="F18" s="28" t="s">
        <v>691</v>
      </c>
    </row>
    <row r="19" spans="1:6" ht="12.75" x14ac:dyDescent="0.2">
      <c r="A19" s="31" t="s">
        <v>61</v>
      </c>
      <c r="B19" s="32" t="s">
        <v>534</v>
      </c>
      <c r="C19" s="41" t="s">
        <v>47</v>
      </c>
      <c r="D19" s="34">
        <v>14912.727999999999</v>
      </c>
      <c r="E19" s="295">
        <v>15518.941999999999</v>
      </c>
      <c r="F19" s="32" t="s">
        <v>691</v>
      </c>
    </row>
    <row r="20" spans="1:6" ht="12.75" x14ac:dyDescent="0.2">
      <c r="A20" s="23" t="s">
        <v>66</v>
      </c>
      <c r="B20" s="25"/>
      <c r="C20" s="26"/>
      <c r="D20" s="27"/>
      <c r="E20" s="27"/>
      <c r="F20" s="454"/>
    </row>
    <row r="21" spans="1:6" ht="12.75" x14ac:dyDescent="0.2">
      <c r="A21" s="24" t="s">
        <v>67</v>
      </c>
      <c r="B21" s="25" t="s">
        <v>68</v>
      </c>
      <c r="C21" s="26" t="s">
        <v>69</v>
      </c>
      <c r="D21" s="43">
        <v>78.418695652173909</v>
      </c>
      <c r="E21" s="297">
        <v>84.723157894736843</v>
      </c>
      <c r="F21" s="28" t="s">
        <v>691</v>
      </c>
    </row>
    <row r="22" spans="1:6" ht="12.75" x14ac:dyDescent="0.2">
      <c r="A22" s="19" t="s">
        <v>70</v>
      </c>
      <c r="B22" s="28" t="s">
        <v>71</v>
      </c>
      <c r="C22" s="29" t="s">
        <v>72</v>
      </c>
      <c r="D22" s="44">
        <v>1.0705826086956522</v>
      </c>
      <c r="E22" s="298">
        <v>1.096772222222222</v>
      </c>
      <c r="F22" s="28" t="s">
        <v>691</v>
      </c>
    </row>
    <row r="23" spans="1:6" ht="12.75" x14ac:dyDescent="0.2">
      <c r="A23" s="19" t="s">
        <v>73</v>
      </c>
      <c r="B23" s="28" t="s">
        <v>569</v>
      </c>
      <c r="C23" s="29" t="s">
        <v>74</v>
      </c>
      <c r="D23" s="42">
        <v>163.53318858709679</v>
      </c>
      <c r="E23" s="299">
        <v>163.90724734333332</v>
      </c>
      <c r="F23" s="28" t="s">
        <v>691</v>
      </c>
    </row>
    <row r="24" spans="1:6" ht="12.75" x14ac:dyDescent="0.2">
      <c r="A24" s="19" t="s">
        <v>75</v>
      </c>
      <c r="B24" s="28" t="s">
        <v>569</v>
      </c>
      <c r="C24" s="29" t="s">
        <v>74</v>
      </c>
      <c r="D24" s="42">
        <v>156.89340211612904</v>
      </c>
      <c r="E24" s="299">
        <v>150.51623948666668</v>
      </c>
      <c r="F24" s="28" t="s">
        <v>691</v>
      </c>
    </row>
    <row r="25" spans="1:6" ht="12.75" x14ac:dyDescent="0.2">
      <c r="A25" s="19" t="s">
        <v>76</v>
      </c>
      <c r="B25" s="28" t="s">
        <v>569</v>
      </c>
      <c r="C25" s="29" t="s">
        <v>77</v>
      </c>
      <c r="D25" s="42">
        <v>17.66</v>
      </c>
      <c r="E25" s="299">
        <v>16.79</v>
      </c>
      <c r="F25" s="28" t="s">
        <v>691</v>
      </c>
    </row>
    <row r="26" spans="1:6" ht="12.75" x14ac:dyDescent="0.2">
      <c r="A26" s="31" t="s">
        <v>655</v>
      </c>
      <c r="B26" s="32" t="s">
        <v>569</v>
      </c>
      <c r="C26" s="33" t="s">
        <v>78</v>
      </c>
      <c r="D26" s="44">
        <v>9.7491355500000001</v>
      </c>
      <c r="E26" s="298">
        <v>7.0454401499999992</v>
      </c>
      <c r="F26" s="32" t="s">
        <v>691</v>
      </c>
    </row>
    <row r="27" spans="1:6" ht="12.75" x14ac:dyDescent="0.2">
      <c r="A27" s="35" t="s">
        <v>79</v>
      </c>
      <c r="B27" s="36"/>
      <c r="C27" s="37"/>
      <c r="D27" s="38"/>
      <c r="E27" s="38"/>
      <c r="F27" s="454"/>
    </row>
    <row r="28" spans="1:6" ht="12.75" x14ac:dyDescent="0.2">
      <c r="A28" s="19" t="s">
        <v>80</v>
      </c>
      <c r="B28" s="28" t="s">
        <v>81</v>
      </c>
      <c r="C28" s="29" t="s">
        <v>419</v>
      </c>
      <c r="D28" s="45">
        <v>2.9</v>
      </c>
      <c r="E28" s="300">
        <v>3.8</v>
      </c>
      <c r="F28" s="28" t="s">
        <v>692</v>
      </c>
    </row>
    <row r="29" spans="1:6" x14ac:dyDescent="0.2">
      <c r="A29" s="19" t="s">
        <v>82</v>
      </c>
      <c r="B29" s="28" t="s">
        <v>81</v>
      </c>
      <c r="C29" s="29" t="s">
        <v>419</v>
      </c>
      <c r="D29" s="46">
        <v>4.5</v>
      </c>
      <c r="E29" s="301">
        <v>-0.9</v>
      </c>
      <c r="F29" s="623">
        <v>45017</v>
      </c>
    </row>
    <row r="30" spans="1:6" ht="12.75" x14ac:dyDescent="0.2">
      <c r="A30" s="47" t="s">
        <v>83</v>
      </c>
      <c r="B30" s="28" t="s">
        <v>81</v>
      </c>
      <c r="C30" s="29" t="s">
        <v>419</v>
      </c>
      <c r="D30" s="46">
        <v>4.0999999999999996</v>
      </c>
      <c r="E30" s="301">
        <v>-1.8</v>
      </c>
      <c r="F30" s="623">
        <v>45017</v>
      </c>
    </row>
    <row r="31" spans="1:6" ht="12.75" x14ac:dyDescent="0.2">
      <c r="A31" s="47" t="s">
        <v>84</v>
      </c>
      <c r="B31" s="28" t="s">
        <v>81</v>
      </c>
      <c r="C31" s="29" t="s">
        <v>419</v>
      </c>
      <c r="D31" s="46">
        <v>7.3</v>
      </c>
      <c r="E31" s="301">
        <v>-4.9000000000000004</v>
      </c>
      <c r="F31" s="623">
        <v>45017</v>
      </c>
    </row>
    <row r="32" spans="1:6" ht="12.75" x14ac:dyDescent="0.2">
      <c r="A32" s="47" t="s">
        <v>85</v>
      </c>
      <c r="B32" s="28" t="s">
        <v>81</v>
      </c>
      <c r="C32" s="29" t="s">
        <v>419</v>
      </c>
      <c r="D32" s="46">
        <v>3.2</v>
      </c>
      <c r="E32" s="301">
        <v>-0.4</v>
      </c>
      <c r="F32" s="623">
        <v>45017</v>
      </c>
    </row>
    <row r="33" spans="1:7" ht="12.75" x14ac:dyDescent="0.2">
      <c r="A33" s="47" t="s">
        <v>86</v>
      </c>
      <c r="B33" s="28" t="s">
        <v>81</v>
      </c>
      <c r="C33" s="29" t="s">
        <v>419</v>
      </c>
      <c r="D33" s="46">
        <v>13.2</v>
      </c>
      <c r="E33" s="301">
        <v>3.2</v>
      </c>
      <c r="F33" s="623">
        <v>45017</v>
      </c>
    </row>
    <row r="34" spans="1:7" ht="12.75" x14ac:dyDescent="0.2">
      <c r="A34" s="47" t="s">
        <v>87</v>
      </c>
      <c r="B34" s="28" t="s">
        <v>81</v>
      </c>
      <c r="C34" s="29" t="s">
        <v>419</v>
      </c>
      <c r="D34" s="46">
        <v>4.0999999999999996</v>
      </c>
      <c r="E34" s="301">
        <v>-4.3</v>
      </c>
      <c r="F34" s="623">
        <v>45017</v>
      </c>
    </row>
    <row r="35" spans="1:7" ht="12.75" x14ac:dyDescent="0.2">
      <c r="A35" s="47" t="s">
        <v>88</v>
      </c>
      <c r="B35" s="28" t="s">
        <v>81</v>
      </c>
      <c r="C35" s="29" t="s">
        <v>419</v>
      </c>
      <c r="D35" s="46">
        <v>1.1000000000000001</v>
      </c>
      <c r="E35" s="301">
        <v>-1.5</v>
      </c>
      <c r="F35" s="623">
        <v>45017</v>
      </c>
    </row>
    <row r="36" spans="1:7" x14ac:dyDescent="0.2">
      <c r="A36" s="19" t="s">
        <v>89</v>
      </c>
      <c r="B36" s="28" t="s">
        <v>90</v>
      </c>
      <c r="C36" s="29" t="s">
        <v>419</v>
      </c>
      <c r="D36" s="46">
        <v>-2.7</v>
      </c>
      <c r="E36" s="301">
        <v>-5.7</v>
      </c>
      <c r="F36" s="623">
        <v>45017</v>
      </c>
    </row>
    <row r="37" spans="1:7" ht="12.75" x14ac:dyDescent="0.2">
      <c r="A37" s="19" t="s">
        <v>656</v>
      </c>
      <c r="B37" s="28" t="s">
        <v>81</v>
      </c>
      <c r="C37" s="29" t="s">
        <v>419</v>
      </c>
      <c r="D37" s="46">
        <v>30.1</v>
      </c>
      <c r="E37" s="300">
        <v>18.5</v>
      </c>
      <c r="F37" s="623">
        <v>45017</v>
      </c>
      <c r="G37" s="623"/>
    </row>
    <row r="38" spans="1:7" ht="12.75" x14ac:dyDescent="0.2">
      <c r="A38" s="31" t="s">
        <v>91</v>
      </c>
      <c r="B38" s="32" t="s">
        <v>92</v>
      </c>
      <c r="C38" s="33" t="s">
        <v>419</v>
      </c>
      <c r="D38" s="48">
        <v>66.099999999999994</v>
      </c>
      <c r="E38" s="682">
        <v>8.1999999999999993</v>
      </c>
      <c r="F38" s="623">
        <v>45017</v>
      </c>
    </row>
    <row r="39" spans="1:7" ht="12.75" x14ac:dyDescent="0.2">
      <c r="A39" s="35" t="s">
        <v>62</v>
      </c>
      <c r="B39" s="36"/>
      <c r="C39" s="37"/>
      <c r="D39" s="38"/>
      <c r="E39" s="38"/>
      <c r="F39" s="454"/>
    </row>
    <row r="40" spans="1:7" ht="12.75" x14ac:dyDescent="0.2">
      <c r="A40" s="19" t="s">
        <v>63</v>
      </c>
      <c r="B40" s="28" t="s">
        <v>534</v>
      </c>
      <c r="C40" s="29" t="s">
        <v>47</v>
      </c>
      <c r="D40" s="42">
        <v>7.1999999999999995E-2</v>
      </c>
      <c r="E40" s="299">
        <v>0</v>
      </c>
      <c r="F40" s="28" t="s">
        <v>691</v>
      </c>
    </row>
    <row r="41" spans="1:7" ht="12.75" x14ac:dyDescent="0.2">
      <c r="A41" s="19" t="s">
        <v>50</v>
      </c>
      <c r="B41" s="28" t="s">
        <v>534</v>
      </c>
      <c r="C41" s="29" t="s">
        <v>54</v>
      </c>
      <c r="D41" s="39">
        <v>51.043751126230006</v>
      </c>
      <c r="E41" s="296">
        <v>20.95796</v>
      </c>
      <c r="F41" s="28" t="s">
        <v>691</v>
      </c>
    </row>
    <row r="42" spans="1:7" ht="12.75" x14ac:dyDescent="0.2">
      <c r="A42" s="19" t="s">
        <v>64</v>
      </c>
      <c r="B42" s="28" t="s">
        <v>534</v>
      </c>
      <c r="C42" s="29" t="s">
        <v>60</v>
      </c>
      <c r="D42" s="696">
        <v>1.446930649954546E-3</v>
      </c>
      <c r="E42" s="690">
        <v>0</v>
      </c>
      <c r="F42" s="623">
        <v>45017</v>
      </c>
    </row>
    <row r="43" spans="1:7" ht="12.75" x14ac:dyDescent="0.2">
      <c r="A43" s="31" t="s">
        <v>65</v>
      </c>
      <c r="B43" s="32" t="s">
        <v>534</v>
      </c>
      <c r="C43" s="33" t="s">
        <v>60</v>
      </c>
      <c r="D43" s="696">
        <v>0.18052768327299096</v>
      </c>
      <c r="E43" s="690">
        <v>8.7166959441957376E-2</v>
      </c>
      <c r="F43" s="623">
        <v>45017</v>
      </c>
    </row>
    <row r="44" spans="1:7" x14ac:dyDescent="0.2">
      <c r="A44" s="35" t="s">
        <v>93</v>
      </c>
      <c r="B44" s="36"/>
      <c r="C44" s="37"/>
      <c r="D44" s="38"/>
      <c r="E44" s="38"/>
      <c r="F44" s="454"/>
    </row>
    <row r="45" spans="1:7" ht="12.75" x14ac:dyDescent="0.2">
      <c r="A45" s="49" t="s">
        <v>94</v>
      </c>
      <c r="B45" s="28" t="s">
        <v>81</v>
      </c>
      <c r="C45" s="29" t="s">
        <v>419</v>
      </c>
      <c r="D45" s="46">
        <v>20.8</v>
      </c>
      <c r="E45" s="301">
        <v>17.100000000000001</v>
      </c>
      <c r="F45" s="623">
        <v>45017</v>
      </c>
    </row>
    <row r="46" spans="1:7" ht="12.75" x14ac:dyDescent="0.2">
      <c r="A46" s="50" t="s">
        <v>95</v>
      </c>
      <c r="B46" s="28" t="s">
        <v>81</v>
      </c>
      <c r="C46" s="29" t="s">
        <v>419</v>
      </c>
      <c r="D46" s="46">
        <v>21.5</v>
      </c>
      <c r="E46" s="301">
        <v>19.600000000000001</v>
      </c>
      <c r="F46" s="623">
        <v>45017</v>
      </c>
    </row>
    <row r="47" spans="1:7" ht="12.75" x14ac:dyDescent="0.2">
      <c r="A47" s="50" t="s">
        <v>96</v>
      </c>
      <c r="B47" s="28" t="s">
        <v>81</v>
      </c>
      <c r="C47" s="29" t="s">
        <v>419</v>
      </c>
      <c r="D47" s="46">
        <v>24.7</v>
      </c>
      <c r="E47" s="301">
        <v>18.600000000000001</v>
      </c>
      <c r="F47" s="623">
        <v>45017</v>
      </c>
    </row>
    <row r="48" spans="1:7" ht="12.75" x14ac:dyDescent="0.2">
      <c r="A48" s="49" t="s">
        <v>97</v>
      </c>
      <c r="B48" s="28" t="s">
        <v>81</v>
      </c>
      <c r="C48" s="29" t="s">
        <v>419</v>
      </c>
      <c r="D48" s="46">
        <v>20.399999999999999</v>
      </c>
      <c r="E48" s="301">
        <v>16.2</v>
      </c>
      <c r="F48" s="623">
        <v>45017</v>
      </c>
    </row>
    <row r="49" spans="1:7" ht="12.75" x14ac:dyDescent="0.2">
      <c r="A49" s="303" t="s">
        <v>98</v>
      </c>
      <c r="B49" s="28" t="s">
        <v>81</v>
      </c>
      <c r="C49" s="29" t="s">
        <v>419</v>
      </c>
      <c r="D49" s="46">
        <v>29.5</v>
      </c>
      <c r="E49" s="301">
        <v>21.6</v>
      </c>
      <c r="F49" s="623">
        <v>45017</v>
      </c>
    </row>
    <row r="50" spans="1:7" ht="12.75" x14ac:dyDescent="0.2">
      <c r="A50" s="50" t="s">
        <v>99</v>
      </c>
      <c r="B50" s="28" t="s">
        <v>81</v>
      </c>
      <c r="C50" s="29" t="s">
        <v>419</v>
      </c>
      <c r="D50" s="46">
        <v>28.2</v>
      </c>
      <c r="E50" s="301">
        <v>19.100000000000001</v>
      </c>
      <c r="F50" s="623">
        <v>45017</v>
      </c>
    </row>
    <row r="51" spans="1:7" ht="12.75" x14ac:dyDescent="0.2">
      <c r="A51" s="50" t="s">
        <v>100</v>
      </c>
      <c r="B51" s="28" t="s">
        <v>81</v>
      </c>
      <c r="C51" s="29" t="s">
        <v>419</v>
      </c>
      <c r="D51" s="46">
        <v>76.400000000000006</v>
      </c>
      <c r="E51" s="301">
        <v>59.3</v>
      </c>
      <c r="F51" s="623">
        <v>45017</v>
      </c>
    </row>
    <row r="52" spans="1:7" ht="12.75" x14ac:dyDescent="0.2">
      <c r="A52" s="50" t="s">
        <v>101</v>
      </c>
      <c r="B52" s="28" t="s">
        <v>81</v>
      </c>
      <c r="C52" s="29" t="s">
        <v>419</v>
      </c>
      <c r="D52" s="45">
        <v>7.9</v>
      </c>
      <c r="E52" s="300">
        <v>21.8</v>
      </c>
      <c r="F52" s="623">
        <v>45017</v>
      </c>
    </row>
    <row r="53" spans="1:7" ht="12.75" x14ac:dyDescent="0.2">
      <c r="A53" s="49" t="s">
        <v>102</v>
      </c>
      <c r="B53" s="28" t="s">
        <v>81</v>
      </c>
      <c r="C53" s="29" t="s">
        <v>419</v>
      </c>
      <c r="D53" s="45">
        <v>25.9</v>
      </c>
      <c r="E53" s="300">
        <v>15.5</v>
      </c>
      <c r="F53" s="623">
        <v>45017</v>
      </c>
    </row>
    <row r="54" spans="1:7" ht="12.75" x14ac:dyDescent="0.2">
      <c r="A54" s="51" t="s">
        <v>103</v>
      </c>
      <c r="B54" s="32" t="s">
        <v>81</v>
      </c>
      <c r="C54" s="33" t="s">
        <v>419</v>
      </c>
      <c r="D54" s="48">
        <v>34.5</v>
      </c>
      <c r="E54" s="302">
        <v>20.5</v>
      </c>
      <c r="F54" s="624">
        <v>45017</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9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76">
        <f>INDICE!A3</f>
        <v>45017</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610</v>
      </c>
      <c r="B5" s="383">
        <v>30.943777089783286</v>
      </c>
      <c r="C5" s="73">
        <v>-16.99106694970714</v>
      </c>
      <c r="D5" s="85">
        <v>139.17758513931889</v>
      </c>
      <c r="E5" s="86">
        <v>-3.4919018344850032</v>
      </c>
      <c r="F5" s="85">
        <v>406.10055727554175</v>
      </c>
      <c r="G5" s="86">
        <v>-1.9311426573248067</v>
      </c>
      <c r="H5" s="384">
        <v>8.9078370866919663</v>
      </c>
    </row>
    <row r="6" spans="1:65" x14ac:dyDescent="0.2">
      <c r="A6" s="84" t="s">
        <v>196</v>
      </c>
      <c r="B6" s="383">
        <v>79.984999999999999</v>
      </c>
      <c r="C6" s="86">
        <v>95.696320219220993</v>
      </c>
      <c r="D6" s="85">
        <v>298.226</v>
      </c>
      <c r="E6" s="86">
        <v>30.082002966064731</v>
      </c>
      <c r="F6" s="85">
        <v>912.76700000000005</v>
      </c>
      <c r="G6" s="86">
        <v>2.2434328510348491</v>
      </c>
      <c r="H6" s="384">
        <v>20.021592160957766</v>
      </c>
    </row>
    <row r="7" spans="1:65" x14ac:dyDescent="0.2">
      <c r="A7" s="84" t="s">
        <v>197</v>
      </c>
      <c r="B7" s="383">
        <v>85.638000000000005</v>
      </c>
      <c r="C7" s="86">
        <v>-2.9047619047619047</v>
      </c>
      <c r="D7" s="85">
        <v>369.10004000000004</v>
      </c>
      <c r="E7" s="86">
        <v>16.183186018987193</v>
      </c>
      <c r="F7" s="85">
        <v>1039.44704</v>
      </c>
      <c r="G7" s="86">
        <v>-7.8542791213486645</v>
      </c>
      <c r="H7" s="384">
        <v>22.800325502340414</v>
      </c>
    </row>
    <row r="8" spans="1:65" x14ac:dyDescent="0.2">
      <c r="A8" s="84" t="s">
        <v>611</v>
      </c>
      <c r="B8" s="383">
        <v>167.58022291021672</v>
      </c>
      <c r="C8" s="86">
        <v>-29.942727198719343</v>
      </c>
      <c r="D8" s="85">
        <v>748.64682119233441</v>
      </c>
      <c r="E8" s="86">
        <v>-24.916752879494169</v>
      </c>
      <c r="F8" s="85">
        <v>2200.598563386583</v>
      </c>
      <c r="G8" s="495">
        <v>-15.387336710749292</v>
      </c>
      <c r="H8" s="384">
        <v>48.270245250009836</v>
      </c>
      <c r="J8" s="85"/>
    </row>
    <row r="9" spans="1:65" x14ac:dyDescent="0.2">
      <c r="A9" s="60" t="s">
        <v>198</v>
      </c>
      <c r="B9" s="61">
        <v>364.14699999999999</v>
      </c>
      <c r="C9" s="636">
        <v>-10.210040246438956</v>
      </c>
      <c r="D9" s="61">
        <v>1555.1504463316533</v>
      </c>
      <c r="E9" s="87">
        <v>-7.8838991468295827</v>
      </c>
      <c r="F9" s="61">
        <v>4558.9131606621258</v>
      </c>
      <c r="G9" s="87">
        <v>-9.46767417015357</v>
      </c>
      <c r="H9" s="87">
        <v>100</v>
      </c>
    </row>
    <row r="10" spans="1:65" x14ac:dyDescent="0.2">
      <c r="H10" s="79" t="s">
        <v>220</v>
      </c>
    </row>
    <row r="11" spans="1:65" x14ac:dyDescent="0.2">
      <c r="A11" s="80" t="s">
        <v>479</v>
      </c>
    </row>
    <row r="12" spans="1:65" x14ac:dyDescent="0.2">
      <c r="A12" s="80" t="s">
        <v>614</v>
      </c>
    </row>
    <row r="13" spans="1:65" x14ac:dyDescent="0.2">
      <c r="A13" s="80" t="s">
        <v>612</v>
      </c>
    </row>
    <row r="14" spans="1:65" x14ac:dyDescent="0.2">
      <c r="A14" s="133" t="s">
        <v>532</v>
      </c>
    </row>
  </sheetData>
  <mergeCells count="3">
    <mergeCell ref="B3:C3"/>
    <mergeCell ref="D3:E3"/>
    <mergeCell ref="F3:H3"/>
  </mergeCells>
  <conditionalFormatting sqref="C9">
    <cfRule type="cellIs" dxfId="122" priority="1" operator="between">
      <formula>0</formula>
      <formula>0.5</formula>
    </cfRule>
    <cfRule type="cellIs" dxfId="12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4" t="s">
        <v>451</v>
      </c>
      <c r="B3" s="794" t="s">
        <v>452</v>
      </c>
      <c r="C3" s="776">
        <f>INDICE!A3</f>
        <v>45017</v>
      </c>
      <c r="D3" s="777"/>
      <c r="E3" s="777" t="s">
        <v>115</v>
      </c>
      <c r="F3" s="777"/>
      <c r="G3" s="777" t="s">
        <v>116</v>
      </c>
      <c r="H3" s="777"/>
      <c r="I3" s="777"/>
    </row>
    <row r="4" spans="1:9" x14ac:dyDescent="0.2">
      <c r="A4" s="795"/>
      <c r="B4" s="795"/>
      <c r="C4" s="82" t="s">
        <v>47</v>
      </c>
      <c r="D4" s="82" t="s">
        <v>449</v>
      </c>
      <c r="E4" s="82" t="s">
        <v>47</v>
      </c>
      <c r="F4" s="82" t="s">
        <v>449</v>
      </c>
      <c r="G4" s="82" t="s">
        <v>47</v>
      </c>
      <c r="H4" s="83" t="s">
        <v>449</v>
      </c>
      <c r="I4" s="83" t="s">
        <v>106</v>
      </c>
    </row>
    <row r="5" spans="1:9" x14ac:dyDescent="0.2">
      <c r="A5" s="390"/>
      <c r="B5" s="394" t="s">
        <v>200</v>
      </c>
      <c r="C5" s="392">
        <v>485.43176999999997</v>
      </c>
      <c r="D5" s="142">
        <v>68.655255537855325</v>
      </c>
      <c r="E5" s="141">
        <v>972.71438999999987</v>
      </c>
      <c r="F5" s="525">
        <v>69.318569594490157</v>
      </c>
      <c r="G5" s="526">
        <v>3068.4337299999997</v>
      </c>
      <c r="H5" s="525">
        <v>113.97322474327815</v>
      </c>
      <c r="I5" s="395">
        <v>4.8204213833114826</v>
      </c>
    </row>
    <row r="6" spans="1:9" x14ac:dyDescent="0.2">
      <c r="A6" s="11"/>
      <c r="B6" s="11" t="s">
        <v>231</v>
      </c>
      <c r="C6" s="392">
        <v>623.74232000000006</v>
      </c>
      <c r="D6" s="142">
        <v>-22.794040767798233</v>
      </c>
      <c r="E6" s="144">
        <v>2179.5652200000004</v>
      </c>
      <c r="F6" s="142">
        <v>-7.2463289391296692</v>
      </c>
      <c r="G6" s="526">
        <v>6468.8039300000009</v>
      </c>
      <c r="H6" s="527">
        <v>22.386520526942618</v>
      </c>
      <c r="I6" s="395">
        <v>10.162305440639699</v>
      </c>
    </row>
    <row r="7" spans="1:9" x14ac:dyDescent="0.2">
      <c r="A7" s="11"/>
      <c r="B7" s="257" t="s">
        <v>201</v>
      </c>
      <c r="C7" s="392">
        <v>878.83781999999997</v>
      </c>
      <c r="D7" s="142">
        <v>142.81321093473343</v>
      </c>
      <c r="E7" s="144">
        <v>2720.8282300000001</v>
      </c>
      <c r="F7" s="142">
        <v>45.68889205261204</v>
      </c>
      <c r="G7" s="526">
        <v>6978.1901200000002</v>
      </c>
      <c r="H7" s="528">
        <v>1.2821938663996124</v>
      </c>
      <c r="I7" s="395">
        <v>10.962536535296438</v>
      </c>
    </row>
    <row r="8" spans="1:9" x14ac:dyDescent="0.2">
      <c r="A8" s="492" t="s">
        <v>303</v>
      </c>
      <c r="B8" s="232"/>
      <c r="C8" s="146">
        <v>1988.0119099999999</v>
      </c>
      <c r="D8" s="147">
        <v>36.383903983013873</v>
      </c>
      <c r="E8" s="146">
        <v>5873.1078400000006</v>
      </c>
      <c r="F8" s="529">
        <v>22.56347462076339</v>
      </c>
      <c r="G8" s="530">
        <v>16515.427780000002</v>
      </c>
      <c r="H8" s="529">
        <v>21.352838705944592</v>
      </c>
      <c r="I8" s="531">
        <v>25.945263359247623</v>
      </c>
    </row>
    <row r="9" spans="1:9" x14ac:dyDescent="0.2">
      <c r="A9" s="390"/>
      <c r="B9" s="11" t="s">
        <v>202</v>
      </c>
      <c r="C9" s="392">
        <v>342.94265999999999</v>
      </c>
      <c r="D9" s="142">
        <v>-17.900190733226477</v>
      </c>
      <c r="E9" s="144">
        <v>2019.1194199999998</v>
      </c>
      <c r="F9" s="525">
        <v>34.942095053350805</v>
      </c>
      <c r="G9" s="526">
        <v>5924.0871400000005</v>
      </c>
      <c r="H9" s="532">
        <v>86.965606134383862</v>
      </c>
      <c r="I9" s="395">
        <v>9.3065709867087705</v>
      </c>
    </row>
    <row r="10" spans="1:9" x14ac:dyDescent="0.2">
      <c r="A10" s="390"/>
      <c r="B10" s="11" t="s">
        <v>203</v>
      </c>
      <c r="C10" s="392">
        <v>145.10559000000001</v>
      </c>
      <c r="D10" s="142" t="s">
        <v>142</v>
      </c>
      <c r="E10" s="144">
        <v>585.95371999999998</v>
      </c>
      <c r="F10" s="525">
        <v>310.0441315111193</v>
      </c>
      <c r="G10" s="144">
        <v>1417.1940600000003</v>
      </c>
      <c r="H10" s="525">
        <v>632.2617905777272</v>
      </c>
      <c r="I10" s="476">
        <v>2.2263712213612052</v>
      </c>
    </row>
    <row r="11" spans="1:9" x14ac:dyDescent="0.2">
      <c r="A11" s="11"/>
      <c r="B11" s="11" t="s">
        <v>686</v>
      </c>
      <c r="C11" s="392">
        <v>0</v>
      </c>
      <c r="D11" s="142" t="s">
        <v>142</v>
      </c>
      <c r="E11" s="144">
        <v>148.184</v>
      </c>
      <c r="F11" s="533" t="s">
        <v>142</v>
      </c>
      <c r="G11" s="144">
        <v>148.184</v>
      </c>
      <c r="H11" s="533" t="s">
        <v>142</v>
      </c>
      <c r="I11" s="502">
        <v>0.23279281389747628</v>
      </c>
    </row>
    <row r="12" spans="1:9" x14ac:dyDescent="0.2">
      <c r="A12" s="642"/>
      <c r="B12" s="11" t="s">
        <v>595</v>
      </c>
      <c r="C12" s="392">
        <v>0</v>
      </c>
      <c r="D12" s="142" t="s">
        <v>142</v>
      </c>
      <c r="E12" s="144">
        <v>101.20608</v>
      </c>
      <c r="F12" s="142" t="s">
        <v>142</v>
      </c>
      <c r="G12" s="144">
        <v>433.90102000000002</v>
      </c>
      <c r="H12" s="527">
        <v>175.91311510706919</v>
      </c>
      <c r="I12" s="502">
        <v>0.68164605759586139</v>
      </c>
    </row>
    <row r="13" spans="1:9" x14ac:dyDescent="0.2">
      <c r="A13" s="11"/>
      <c r="B13" s="11" t="s">
        <v>204</v>
      </c>
      <c r="C13" s="392">
        <v>157.28781000000001</v>
      </c>
      <c r="D13" s="142" t="s">
        <v>142</v>
      </c>
      <c r="E13" s="144">
        <v>257.98513000000003</v>
      </c>
      <c r="F13" s="142" t="s">
        <v>142</v>
      </c>
      <c r="G13" s="526">
        <v>985.24703999999997</v>
      </c>
      <c r="H13" s="527" t="s">
        <v>142</v>
      </c>
      <c r="I13" s="395">
        <v>1.5477948417221787</v>
      </c>
    </row>
    <row r="14" spans="1:9" x14ac:dyDescent="0.2">
      <c r="A14" s="11"/>
      <c r="B14" s="257" t="s">
        <v>689</v>
      </c>
      <c r="C14" s="392">
        <v>271.60971000000001</v>
      </c>
      <c r="D14" s="142" t="s">
        <v>142</v>
      </c>
      <c r="E14" s="144">
        <v>408.05957000000001</v>
      </c>
      <c r="F14" s="142" t="s">
        <v>142</v>
      </c>
      <c r="G14" s="526">
        <v>997.7663399999999</v>
      </c>
      <c r="H14" s="527">
        <v>595.02039192308609</v>
      </c>
      <c r="I14" s="395">
        <v>1.5674623029529908</v>
      </c>
    </row>
    <row r="15" spans="1:9" x14ac:dyDescent="0.2">
      <c r="A15" s="492" t="s">
        <v>590</v>
      </c>
      <c r="B15" s="232"/>
      <c r="C15" s="146">
        <v>916.94577000000004</v>
      </c>
      <c r="D15" s="147">
        <v>119.51504319985966</v>
      </c>
      <c r="E15" s="146">
        <v>3520.50792</v>
      </c>
      <c r="F15" s="529">
        <v>114.77172111227867</v>
      </c>
      <c r="G15" s="530">
        <v>9906.3796000000002</v>
      </c>
      <c r="H15" s="529">
        <v>170.45184270882226</v>
      </c>
      <c r="I15" s="531">
        <v>15.562638224238482</v>
      </c>
    </row>
    <row r="16" spans="1:9" x14ac:dyDescent="0.2">
      <c r="A16" s="391"/>
      <c r="B16" s="393" t="s">
        <v>666</v>
      </c>
      <c r="C16" s="392">
        <v>21.6264</v>
      </c>
      <c r="D16" s="142">
        <v>-57.327654842242914</v>
      </c>
      <c r="E16" s="144">
        <v>135.37487999999999</v>
      </c>
      <c r="F16" s="533">
        <v>-29.554421891721084</v>
      </c>
      <c r="G16" s="144">
        <v>483.18059999999991</v>
      </c>
      <c r="H16" s="533">
        <v>-8.6797176502393469</v>
      </c>
      <c r="I16" s="476">
        <v>0.75906286437584958</v>
      </c>
    </row>
    <row r="17" spans="1:9" x14ac:dyDescent="0.2">
      <c r="A17" s="391"/>
      <c r="B17" s="393" t="s">
        <v>533</v>
      </c>
      <c r="C17" s="392">
        <v>89.88494</v>
      </c>
      <c r="D17" s="142">
        <v>-35.008383081821592</v>
      </c>
      <c r="E17" s="144">
        <v>892.35289999999998</v>
      </c>
      <c r="F17" s="533">
        <v>102.94333399779327</v>
      </c>
      <c r="G17" s="144">
        <v>2394.8248600000002</v>
      </c>
      <c r="H17" s="533">
        <v>99.849011583403197</v>
      </c>
      <c r="I17" s="475">
        <v>3.7622011684866763</v>
      </c>
    </row>
    <row r="18" spans="1:9" x14ac:dyDescent="0.2">
      <c r="A18" s="391"/>
      <c r="B18" s="393" t="s">
        <v>206</v>
      </c>
      <c r="C18" s="392">
        <v>29.84703</v>
      </c>
      <c r="D18" s="142">
        <v>-53.299459424613985</v>
      </c>
      <c r="E18" s="144">
        <v>115.64691000000001</v>
      </c>
      <c r="F18" s="533">
        <v>-55.531235402588997</v>
      </c>
      <c r="G18" s="526">
        <v>472.16204000000005</v>
      </c>
      <c r="H18" s="533">
        <v>-35.471851302072807</v>
      </c>
      <c r="I18" s="395">
        <v>0.74175302264193665</v>
      </c>
    </row>
    <row r="19" spans="1:9" x14ac:dyDescent="0.2">
      <c r="A19" s="391"/>
      <c r="B19" s="393" t="s">
        <v>563</v>
      </c>
      <c r="C19" s="392">
        <v>183.61781000000002</v>
      </c>
      <c r="D19" s="73">
        <v>-16.638786952311836</v>
      </c>
      <c r="E19" s="144">
        <v>1265.80232</v>
      </c>
      <c r="F19" s="73">
        <v>6.0537636131125652</v>
      </c>
      <c r="G19" s="526">
        <v>3369.8767200000002</v>
      </c>
      <c r="H19" s="533">
        <v>-13.478361946520911</v>
      </c>
      <c r="I19" s="395">
        <v>5.293979674839373</v>
      </c>
    </row>
    <row r="20" spans="1:9" x14ac:dyDescent="0.2">
      <c r="A20" s="391"/>
      <c r="B20" s="393" t="s">
        <v>207</v>
      </c>
      <c r="C20" s="392">
        <v>93.796999999999997</v>
      </c>
      <c r="D20" s="142">
        <v>67.470718468790153</v>
      </c>
      <c r="E20" s="144">
        <v>688.53802999999994</v>
      </c>
      <c r="F20" s="73">
        <v>68.669475644260359</v>
      </c>
      <c r="G20" s="526">
        <v>1311.3204900000001</v>
      </c>
      <c r="H20" s="533">
        <v>-28.716731998131735</v>
      </c>
      <c r="I20" s="395">
        <v>2.060046879477659</v>
      </c>
    </row>
    <row r="21" spans="1:9" x14ac:dyDescent="0.2">
      <c r="A21" s="642"/>
      <c r="B21" s="393" t="s">
        <v>208</v>
      </c>
      <c r="C21" s="392">
        <v>71.13</v>
      </c>
      <c r="D21" s="142">
        <v>15.331052654876073</v>
      </c>
      <c r="E21" s="144">
        <v>222.101</v>
      </c>
      <c r="F21" s="533">
        <v>-67.6518802198066</v>
      </c>
      <c r="G21" s="526">
        <v>639.84326999999996</v>
      </c>
      <c r="H21" s="533">
        <v>-36.855845753072551</v>
      </c>
      <c r="I21" s="395">
        <v>1.0051754256644621</v>
      </c>
    </row>
    <row r="22" spans="1:9" x14ac:dyDescent="0.2">
      <c r="A22" s="642"/>
      <c r="B22" s="393" t="s">
        <v>209</v>
      </c>
      <c r="C22" s="392">
        <v>0</v>
      </c>
      <c r="D22" s="142">
        <v>-100</v>
      </c>
      <c r="E22" s="144">
        <v>0</v>
      </c>
      <c r="F22" s="533">
        <v>-100</v>
      </c>
      <c r="G22" s="144">
        <v>0</v>
      </c>
      <c r="H22" s="533">
        <v>-100</v>
      </c>
      <c r="I22" s="476">
        <v>0</v>
      </c>
    </row>
    <row r="23" spans="1:9" x14ac:dyDescent="0.2">
      <c r="A23" s="492" t="s">
        <v>442</v>
      </c>
      <c r="B23" s="146"/>
      <c r="C23" s="146">
        <v>489.90318000000002</v>
      </c>
      <c r="D23" s="147">
        <v>-38.026003254960962</v>
      </c>
      <c r="E23" s="146">
        <v>3319.8160399999997</v>
      </c>
      <c r="F23" s="529">
        <v>-14.410941993859852</v>
      </c>
      <c r="G23" s="530">
        <v>8671.207980000001</v>
      </c>
      <c r="H23" s="529">
        <v>-25.122024900026307</v>
      </c>
      <c r="I23" s="531">
        <v>13.622219035485958</v>
      </c>
    </row>
    <row r="24" spans="1:9" x14ac:dyDescent="0.2">
      <c r="A24" s="642"/>
      <c r="B24" s="393" t="s">
        <v>210</v>
      </c>
      <c r="C24" s="392">
        <v>304.15559999999999</v>
      </c>
      <c r="D24" s="73">
        <v>-32.220826031857918</v>
      </c>
      <c r="E24" s="144">
        <v>1310.7034999999998</v>
      </c>
      <c r="F24" s="73">
        <v>-18.016741515882874</v>
      </c>
      <c r="G24" s="526">
        <v>4485.1396099999993</v>
      </c>
      <c r="H24" s="533">
        <v>2.8317939892943169</v>
      </c>
      <c r="I24" s="395">
        <v>7.0460256878942999</v>
      </c>
    </row>
    <row r="25" spans="1:9" x14ac:dyDescent="0.2">
      <c r="A25" s="642"/>
      <c r="B25" s="393" t="s">
        <v>240</v>
      </c>
      <c r="C25" s="392">
        <v>0</v>
      </c>
      <c r="D25" s="142" t="s">
        <v>142</v>
      </c>
      <c r="E25" s="144">
        <v>0</v>
      </c>
      <c r="F25" s="533" t="s">
        <v>142</v>
      </c>
      <c r="G25" s="526">
        <v>312.45745999999997</v>
      </c>
      <c r="H25" s="533" t="s">
        <v>142</v>
      </c>
      <c r="I25" s="395">
        <v>0.490861707989109</v>
      </c>
    </row>
    <row r="26" spans="1:9" x14ac:dyDescent="0.2">
      <c r="A26" s="642"/>
      <c r="B26" s="393" t="s">
        <v>211</v>
      </c>
      <c r="C26" s="392">
        <v>285.68973</v>
      </c>
      <c r="D26" s="142">
        <v>3.5414290057186557</v>
      </c>
      <c r="E26" s="144">
        <v>1122.4984299999999</v>
      </c>
      <c r="F26" s="533">
        <v>-8.66754360050769</v>
      </c>
      <c r="G26" s="526">
        <v>5105.9573499999997</v>
      </c>
      <c r="H26" s="533">
        <v>31.485457518685699</v>
      </c>
      <c r="I26" s="395">
        <v>8.0213125516047672</v>
      </c>
    </row>
    <row r="27" spans="1:9" x14ac:dyDescent="0.2">
      <c r="A27" s="492" t="s">
        <v>340</v>
      </c>
      <c r="B27" s="146"/>
      <c r="C27" s="146">
        <v>589.84532999999999</v>
      </c>
      <c r="D27" s="147">
        <v>-18.604210894109148</v>
      </c>
      <c r="E27" s="146">
        <v>2433.2019300000002</v>
      </c>
      <c r="F27" s="529">
        <v>-13.95332935123198</v>
      </c>
      <c r="G27" s="530">
        <v>9903.5544199999986</v>
      </c>
      <c r="H27" s="529">
        <v>20.117133397992017</v>
      </c>
      <c r="I27" s="531">
        <v>15.558199947488177</v>
      </c>
    </row>
    <row r="28" spans="1:9" x14ac:dyDescent="0.2">
      <c r="A28" s="391"/>
      <c r="B28" s="393" t="s">
        <v>212</v>
      </c>
      <c r="C28" s="392">
        <v>401.91814999999997</v>
      </c>
      <c r="D28" s="142" t="s">
        <v>142</v>
      </c>
      <c r="E28" s="144">
        <v>1073.5306</v>
      </c>
      <c r="F28" s="142">
        <v>648.52746149394432</v>
      </c>
      <c r="G28" s="144">
        <v>3245.7491500000006</v>
      </c>
      <c r="H28" s="142">
        <v>361.87733951979959</v>
      </c>
      <c r="I28" s="395">
        <v>5.098978822503387</v>
      </c>
    </row>
    <row r="29" spans="1:9" x14ac:dyDescent="0.2">
      <c r="A29" s="391"/>
      <c r="B29" s="393" t="s">
        <v>213</v>
      </c>
      <c r="C29" s="392">
        <v>481.07080999999999</v>
      </c>
      <c r="D29" s="142">
        <v>70.635949575382966</v>
      </c>
      <c r="E29" s="144">
        <v>1086.50224</v>
      </c>
      <c r="F29" s="142">
        <v>-5.5436372803863501</v>
      </c>
      <c r="G29" s="144">
        <v>3107.8190300000001</v>
      </c>
      <c r="H29" s="142">
        <v>20.185609019674004</v>
      </c>
      <c r="I29" s="502">
        <v>4.8822945599918022</v>
      </c>
    </row>
    <row r="30" spans="1:9" x14ac:dyDescent="0.2">
      <c r="A30" s="391"/>
      <c r="B30" s="393" t="s">
        <v>214</v>
      </c>
      <c r="C30" s="392">
        <v>0</v>
      </c>
      <c r="D30" s="142">
        <v>-100</v>
      </c>
      <c r="E30" s="144">
        <v>0</v>
      </c>
      <c r="F30" s="142">
        <v>-100</v>
      </c>
      <c r="G30" s="144">
        <v>0</v>
      </c>
      <c r="H30" s="142">
        <v>-100</v>
      </c>
      <c r="I30" s="476">
        <v>0</v>
      </c>
    </row>
    <row r="31" spans="1:9" x14ac:dyDescent="0.2">
      <c r="A31" s="391"/>
      <c r="B31" s="393" t="s">
        <v>215</v>
      </c>
      <c r="C31" s="392">
        <v>0</v>
      </c>
      <c r="D31" s="142" t="s">
        <v>142</v>
      </c>
      <c r="E31" s="144">
        <v>65.257360000000006</v>
      </c>
      <c r="F31" s="142" t="s">
        <v>142</v>
      </c>
      <c r="G31" s="144">
        <v>65.257360000000006</v>
      </c>
      <c r="H31" s="142" t="s">
        <v>142</v>
      </c>
      <c r="I31" s="476">
        <v>0.102517440897267</v>
      </c>
    </row>
    <row r="32" spans="1:9" x14ac:dyDescent="0.2">
      <c r="A32" s="391"/>
      <c r="B32" s="393" t="s">
        <v>630</v>
      </c>
      <c r="C32" s="392">
        <v>0</v>
      </c>
      <c r="D32" s="142" t="s">
        <v>142</v>
      </c>
      <c r="E32" s="144">
        <v>0</v>
      </c>
      <c r="F32" s="142" t="s">
        <v>142</v>
      </c>
      <c r="G32" s="144">
        <v>143.79879</v>
      </c>
      <c r="H32" s="142">
        <v>-65.289138358610444</v>
      </c>
      <c r="I32" s="395">
        <v>0.22590377476078569</v>
      </c>
    </row>
    <row r="33" spans="1:9" x14ac:dyDescent="0.2">
      <c r="A33" s="391"/>
      <c r="B33" s="393" t="s">
        <v>670</v>
      </c>
      <c r="C33" s="392">
        <v>0</v>
      </c>
      <c r="D33" s="142" t="s">
        <v>142</v>
      </c>
      <c r="E33" s="144">
        <v>0</v>
      </c>
      <c r="F33" s="73" t="s">
        <v>142</v>
      </c>
      <c r="G33" s="144">
        <v>129.78887</v>
      </c>
      <c r="H33" s="533">
        <v>-47.527093179416859</v>
      </c>
      <c r="I33" s="476">
        <v>0.20389459226282011</v>
      </c>
    </row>
    <row r="34" spans="1:9" x14ac:dyDescent="0.2">
      <c r="A34" s="642"/>
      <c r="B34" s="393" t="s">
        <v>546</v>
      </c>
      <c r="C34" s="392">
        <v>0</v>
      </c>
      <c r="D34" s="142">
        <v>-100</v>
      </c>
      <c r="E34" s="144">
        <v>232.42756000000003</v>
      </c>
      <c r="F34" s="73">
        <v>-65.560662315585617</v>
      </c>
      <c r="G34" s="144">
        <v>795.8874800000001</v>
      </c>
      <c r="H34" s="533">
        <v>-40.644787479565593</v>
      </c>
      <c r="I34" s="476">
        <v>1.2503164040312811</v>
      </c>
    </row>
    <row r="35" spans="1:9" x14ac:dyDescent="0.2">
      <c r="A35" s="642"/>
      <c r="B35" s="393" t="s">
        <v>216</v>
      </c>
      <c r="C35" s="392">
        <v>243.06716</v>
      </c>
      <c r="D35" s="142">
        <v>-65.040567840896088</v>
      </c>
      <c r="E35" s="144">
        <v>1304.7994899999999</v>
      </c>
      <c r="F35" s="73">
        <v>-34.56020213242045</v>
      </c>
      <c r="G35" s="144">
        <v>4308.3260299999993</v>
      </c>
      <c r="H35" s="533">
        <v>-28.996701787105454</v>
      </c>
      <c r="I35" s="476">
        <v>6.7682566249490002</v>
      </c>
    </row>
    <row r="36" spans="1:9" x14ac:dyDescent="0.2">
      <c r="A36" s="642"/>
      <c r="B36" s="393" t="s">
        <v>217</v>
      </c>
      <c r="C36" s="392">
        <v>508.54606000000001</v>
      </c>
      <c r="D36" s="142">
        <v>-21.052462120412379</v>
      </c>
      <c r="E36" s="144">
        <v>1699.4017100000001</v>
      </c>
      <c r="F36" s="533">
        <v>-43.857727749368777</v>
      </c>
      <c r="G36" s="526">
        <v>6795.1894700000003</v>
      </c>
      <c r="H36" s="533">
        <v>-32.049596063911942</v>
      </c>
      <c r="I36" s="395">
        <v>10.675047762834046</v>
      </c>
    </row>
    <row r="37" spans="1:9" x14ac:dyDescent="0.2">
      <c r="A37" s="642"/>
      <c r="B37" s="393" t="s">
        <v>218</v>
      </c>
      <c r="C37" s="392">
        <v>0</v>
      </c>
      <c r="D37" s="142" t="s">
        <v>142</v>
      </c>
      <c r="E37" s="144">
        <v>0</v>
      </c>
      <c r="F37" s="533" t="s">
        <v>142</v>
      </c>
      <c r="G37" s="144">
        <v>66.49991</v>
      </c>
      <c r="H37" s="533">
        <v>-8.2308864342572807</v>
      </c>
      <c r="I37" s="395">
        <v>0.10446945130937835</v>
      </c>
    </row>
    <row r="38" spans="1:9" x14ac:dyDescent="0.2">
      <c r="A38" s="642"/>
      <c r="B38" s="393" t="s">
        <v>219</v>
      </c>
      <c r="C38" s="392">
        <v>0</v>
      </c>
      <c r="D38" s="142" t="s">
        <v>142</v>
      </c>
      <c r="E38" s="144">
        <v>0</v>
      </c>
      <c r="F38" s="533" t="s">
        <v>142</v>
      </c>
      <c r="G38" s="144">
        <v>0</v>
      </c>
      <c r="H38" s="533">
        <v>-100</v>
      </c>
      <c r="I38" s="392">
        <v>0</v>
      </c>
    </row>
    <row r="39" spans="1:9" x14ac:dyDescent="0.2">
      <c r="A39" s="492" t="s">
        <v>443</v>
      </c>
      <c r="B39" s="146"/>
      <c r="C39" s="146">
        <v>1634.6021799999999</v>
      </c>
      <c r="D39" s="147">
        <v>-17.841625272433241</v>
      </c>
      <c r="E39" s="146">
        <v>5461.9189600000009</v>
      </c>
      <c r="F39" s="529">
        <v>-26.305483990099731</v>
      </c>
      <c r="G39" s="530">
        <v>18658.31609</v>
      </c>
      <c r="H39" s="529">
        <v>-16.256179708317724</v>
      </c>
      <c r="I39" s="531">
        <v>29.311679433539766</v>
      </c>
    </row>
    <row r="40" spans="1:9" x14ac:dyDescent="0.2">
      <c r="A40" s="150" t="s">
        <v>186</v>
      </c>
      <c r="B40" s="150"/>
      <c r="C40" s="150">
        <v>5619.3083700000007</v>
      </c>
      <c r="D40" s="677">
        <v>4.445997585260729</v>
      </c>
      <c r="E40" s="150">
        <v>20608.55269</v>
      </c>
      <c r="F40" s="669">
        <v>0.28883192476818714</v>
      </c>
      <c r="G40" s="150">
        <v>63654.885869999998</v>
      </c>
      <c r="H40" s="669">
        <v>7.2029484362284304</v>
      </c>
      <c r="I40" s="670">
        <v>100</v>
      </c>
    </row>
    <row r="41" spans="1:9" x14ac:dyDescent="0.2">
      <c r="A41" s="151" t="s">
        <v>526</v>
      </c>
      <c r="B41" s="477"/>
      <c r="C41" s="152">
        <v>2381.7353199999998</v>
      </c>
      <c r="D41" s="534">
        <v>-4.1896095431896674</v>
      </c>
      <c r="E41" s="152">
        <v>8087.8486599999987</v>
      </c>
      <c r="F41" s="534">
        <v>-17.615494402565361</v>
      </c>
      <c r="G41" s="152">
        <v>29285.57141</v>
      </c>
      <c r="H41" s="534">
        <v>-0.24215707253547408</v>
      </c>
      <c r="I41" s="535">
        <v>46.006792738280659</v>
      </c>
    </row>
    <row r="42" spans="1:9" x14ac:dyDescent="0.2">
      <c r="A42" s="151" t="s">
        <v>527</v>
      </c>
      <c r="B42" s="477"/>
      <c r="C42" s="152">
        <v>3237.5730499999991</v>
      </c>
      <c r="D42" s="534">
        <v>11.863223681284968</v>
      </c>
      <c r="E42" s="152">
        <v>12520.704029999997</v>
      </c>
      <c r="F42" s="534">
        <v>16.666974484301576</v>
      </c>
      <c r="G42" s="152">
        <v>34369.314459999994</v>
      </c>
      <c r="H42" s="534">
        <v>14.483236044591404</v>
      </c>
      <c r="I42" s="535">
        <v>53.993207261719334</v>
      </c>
    </row>
    <row r="43" spans="1:9" s="1" customFormat="1" x14ac:dyDescent="0.2">
      <c r="A43" s="153" t="s">
        <v>528</v>
      </c>
      <c r="B43" s="478"/>
      <c r="C43" s="154">
        <v>2327.8915300000003</v>
      </c>
      <c r="D43" s="536">
        <v>42.009296783862375</v>
      </c>
      <c r="E43" s="154">
        <v>7485.3474999999989</v>
      </c>
      <c r="F43" s="536">
        <v>19.010219654159361</v>
      </c>
      <c r="G43" s="154">
        <v>20355.947640000002</v>
      </c>
      <c r="H43" s="536">
        <v>17.071794492549746</v>
      </c>
      <c r="I43" s="537">
        <v>31.978609908392887</v>
      </c>
    </row>
    <row r="44" spans="1:9" s="1" customFormat="1" x14ac:dyDescent="0.2">
      <c r="A44" s="153" t="s">
        <v>529</v>
      </c>
      <c r="B44" s="478"/>
      <c r="C44" s="154">
        <v>3291.4168399999985</v>
      </c>
      <c r="D44" s="536">
        <v>-12.014338857394431</v>
      </c>
      <c r="E44" s="154">
        <v>13123.205189999997</v>
      </c>
      <c r="F44" s="536">
        <v>-7.9688940931955194</v>
      </c>
      <c r="G44" s="154">
        <v>43298.93823</v>
      </c>
      <c r="H44" s="536">
        <v>3.1164066144930067</v>
      </c>
      <c r="I44" s="537">
        <v>68.021390091607131</v>
      </c>
    </row>
    <row r="45" spans="1:9" s="1" customFormat="1" x14ac:dyDescent="0.2">
      <c r="A45" s="712" t="s">
        <v>687</v>
      </c>
      <c r="B45" s="713"/>
      <c r="C45" s="731">
        <v>28.449470000000002</v>
      </c>
      <c r="D45" s="719">
        <v>-4.5203813349138304</v>
      </c>
      <c r="E45" s="484">
        <v>85.799880000000002</v>
      </c>
      <c r="F45" s="714">
        <v>-56.258408351372516</v>
      </c>
      <c r="G45" s="484">
        <v>506.22654</v>
      </c>
      <c r="H45" s="714">
        <v>-26.932784529453251</v>
      </c>
      <c r="I45" s="715">
        <v>0.79826706775077472</v>
      </c>
    </row>
    <row r="46" spans="1:9" s="1" customFormat="1" x14ac:dyDescent="0.2">
      <c r="A46" s="80" t="s">
        <v>479</v>
      </c>
      <c r="I46" s="79" t="s">
        <v>220</v>
      </c>
    </row>
    <row r="47" spans="1:9" s="1" customFormat="1" x14ac:dyDescent="0.2">
      <c r="A47" s="433"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20" priority="16" stopIfTrue="1" operator="equal">
      <formula>0</formula>
    </cfRule>
    <cfRule type="cellIs" dxfId="119" priority="17" operator="between">
      <formula>0</formula>
      <formula>0.5</formula>
    </cfRule>
    <cfRule type="cellIs" dxfId="118" priority="18" operator="between">
      <formula>0</formula>
      <formula>0.49</formula>
    </cfRule>
  </conditionalFormatting>
  <conditionalFormatting sqref="F18:F35">
    <cfRule type="cellIs" dxfId="117" priority="26" stopIfTrue="1" operator="equal">
      <formula>0</formula>
    </cfRule>
    <cfRule type="cellIs" dxfId="116" priority="27" operator="between">
      <formula>0</formula>
      <formula>0.5</formula>
    </cfRule>
    <cfRule type="cellIs" dxfId="115" priority="28" operator="between">
      <formula>0</formula>
      <formula>0.49</formula>
    </cfRule>
  </conditionalFormatting>
  <conditionalFormatting sqref="F23:F24">
    <cfRule type="cellIs" dxfId="114" priority="12" operator="between">
      <formula>0</formula>
      <formula>0.5</formula>
    </cfRule>
    <cfRule type="cellIs" dxfId="113" priority="13" operator="between">
      <formula>0</formula>
      <formula>0.49</formula>
    </cfRule>
  </conditionalFormatting>
  <conditionalFormatting sqref="I39:I41">
    <cfRule type="cellIs" dxfId="112" priority="22" operator="between">
      <formula>0</formula>
      <formula>0.5</formula>
    </cfRule>
    <cfRule type="cellIs" dxfId="111"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6">
        <f>INDICE!A3</f>
        <v>45017</v>
      </c>
      <c r="C3" s="777"/>
      <c r="D3" s="777" t="s">
        <v>115</v>
      </c>
      <c r="E3" s="777"/>
      <c r="F3" s="777" t="s">
        <v>116</v>
      </c>
      <c r="G3" s="777"/>
      <c r="H3" s="1"/>
    </row>
    <row r="4" spans="1:8" x14ac:dyDescent="0.2">
      <c r="A4" s="66"/>
      <c r="B4" s="614" t="s">
        <v>56</v>
      </c>
      <c r="C4" s="614" t="s">
        <v>449</v>
      </c>
      <c r="D4" s="614" t="s">
        <v>56</v>
      </c>
      <c r="E4" s="614" t="s">
        <v>449</v>
      </c>
      <c r="F4" s="614" t="s">
        <v>56</v>
      </c>
      <c r="G4" s="615" t="s">
        <v>449</v>
      </c>
      <c r="H4" s="1"/>
    </row>
    <row r="5" spans="1:8" x14ac:dyDescent="0.2">
      <c r="A5" s="157" t="s">
        <v>8</v>
      </c>
      <c r="B5" s="396">
        <v>73.329969159636946</v>
      </c>
      <c r="C5" s="480">
        <v>-27.70345828385798</v>
      </c>
      <c r="D5" s="396">
        <v>74.626883673400343</v>
      </c>
      <c r="E5" s="480">
        <v>-16.078124461031262</v>
      </c>
      <c r="F5" s="396">
        <v>91.264960552073205</v>
      </c>
      <c r="G5" s="480">
        <v>27.252851942936392</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6">
        <f>INDICE!A3</f>
        <v>45017</v>
      </c>
      <c r="C3" s="777"/>
      <c r="D3" s="777" t="s">
        <v>115</v>
      </c>
      <c r="E3" s="777"/>
      <c r="F3" s="777" t="s">
        <v>116</v>
      </c>
      <c r="G3" s="777"/>
      <c r="H3" s="777"/>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1">
        <v>89.645999999999987</v>
      </c>
      <c r="C6" s="398">
        <v>14.569434859289901</v>
      </c>
      <c r="D6" s="237">
        <v>336.19299999999998</v>
      </c>
      <c r="E6" s="398">
        <v>16.872466609654506</v>
      </c>
      <c r="F6" s="237">
        <v>1088.9060000000002</v>
      </c>
      <c r="G6" s="398">
        <v>49.049640963307915</v>
      </c>
      <c r="H6" s="398">
        <v>6.0375425623890298</v>
      </c>
    </row>
    <row r="7" spans="1:8" x14ac:dyDescent="0.2">
      <c r="A7" s="1" t="s">
        <v>48</v>
      </c>
      <c r="B7" s="461">
        <v>73.076999999999998</v>
      </c>
      <c r="C7" s="401">
        <v>-20.891790075344254</v>
      </c>
      <c r="D7" s="461">
        <v>228.994</v>
      </c>
      <c r="E7" s="401">
        <v>-26.968940256476497</v>
      </c>
      <c r="F7" s="237">
        <v>678.49199999999985</v>
      </c>
      <c r="G7" s="398">
        <v>24.504682055149686</v>
      </c>
      <c r="H7" s="398">
        <v>3.7619632256966677</v>
      </c>
    </row>
    <row r="8" spans="1:8" x14ac:dyDescent="0.2">
      <c r="A8" s="1" t="s">
        <v>49</v>
      </c>
      <c r="B8" s="461">
        <v>83.007999999999996</v>
      </c>
      <c r="C8" s="401">
        <v>-38.943156408144056</v>
      </c>
      <c r="D8" s="237">
        <v>362.46199999999999</v>
      </c>
      <c r="E8" s="398">
        <v>-8.076660689966495</v>
      </c>
      <c r="F8" s="237">
        <v>1484.5250000000001</v>
      </c>
      <c r="G8" s="398">
        <v>55.636200087435796</v>
      </c>
      <c r="H8" s="398">
        <v>8.2310896187830487</v>
      </c>
    </row>
    <row r="9" spans="1:8" x14ac:dyDescent="0.2">
      <c r="A9" s="1" t="s">
        <v>122</v>
      </c>
      <c r="B9" s="461">
        <v>630.26699999999994</v>
      </c>
      <c r="C9" s="398">
        <v>26.636179698974665</v>
      </c>
      <c r="D9" s="237">
        <v>2317.9989999999998</v>
      </c>
      <c r="E9" s="398">
        <v>8.08149665427473</v>
      </c>
      <c r="F9" s="237">
        <v>6501.491</v>
      </c>
      <c r="G9" s="398">
        <v>-14.200981262888341</v>
      </c>
      <c r="H9" s="398">
        <v>36.048133292946503</v>
      </c>
    </row>
    <row r="10" spans="1:8" x14ac:dyDescent="0.2">
      <c r="A10" s="1" t="s">
        <v>123</v>
      </c>
      <c r="B10" s="461">
        <v>474.96299999999991</v>
      </c>
      <c r="C10" s="398">
        <v>32.202611413731724</v>
      </c>
      <c r="D10" s="237">
        <v>1972.7460000000001</v>
      </c>
      <c r="E10" s="398">
        <v>16.169687290766056</v>
      </c>
      <c r="F10" s="237">
        <v>5995.1440000000002</v>
      </c>
      <c r="G10" s="398">
        <v>28.631808820175316</v>
      </c>
      <c r="H10" s="398">
        <v>33.240644341799211</v>
      </c>
    </row>
    <row r="11" spans="1:8" x14ac:dyDescent="0.2">
      <c r="A11" s="1" t="s">
        <v>225</v>
      </c>
      <c r="B11" s="461">
        <v>152.37200000000001</v>
      </c>
      <c r="C11" s="398">
        <v>-26.276012560540735</v>
      </c>
      <c r="D11" s="237">
        <v>831.0619999999999</v>
      </c>
      <c r="E11" s="398">
        <v>-4.4820000505713518</v>
      </c>
      <c r="F11" s="237">
        <v>2287.0249999999996</v>
      </c>
      <c r="G11" s="398">
        <v>-8.0881909687085507</v>
      </c>
      <c r="H11" s="398">
        <v>12.68062695838554</v>
      </c>
    </row>
    <row r="12" spans="1:8" x14ac:dyDescent="0.2">
      <c r="A12" s="168" t="s">
        <v>226</v>
      </c>
      <c r="B12" s="462">
        <v>1503.3330000000001</v>
      </c>
      <c r="C12" s="170">
        <v>9.7146372738412499</v>
      </c>
      <c r="D12" s="169">
        <v>6049.4560000000001</v>
      </c>
      <c r="E12" s="170">
        <v>5.9742997096568526</v>
      </c>
      <c r="F12" s="169">
        <v>18035.582999999999</v>
      </c>
      <c r="G12" s="170">
        <v>6.3674253846457072</v>
      </c>
      <c r="H12" s="170">
        <v>100</v>
      </c>
    </row>
    <row r="13" spans="1:8" x14ac:dyDescent="0.2">
      <c r="A13" s="145" t="s">
        <v>227</v>
      </c>
      <c r="B13" s="463"/>
      <c r="C13" s="172"/>
      <c r="D13" s="171"/>
      <c r="E13" s="172"/>
      <c r="F13" s="171"/>
      <c r="G13" s="172"/>
      <c r="H13" s="172"/>
    </row>
    <row r="14" spans="1:8" x14ac:dyDescent="0.2">
      <c r="A14" s="1" t="s">
        <v>410</v>
      </c>
      <c r="B14" s="461">
        <v>42.538000000000004</v>
      </c>
      <c r="C14" s="720">
        <v>-14.196385347748905</v>
      </c>
      <c r="D14" s="237">
        <v>127.73500000000001</v>
      </c>
      <c r="E14" s="398">
        <v>-28.508263792109524</v>
      </c>
      <c r="F14" s="237">
        <v>477.20400000000006</v>
      </c>
      <c r="G14" s="398">
        <v>-18.323069602812435</v>
      </c>
      <c r="H14" s="398">
        <v>2.4178763673971866</v>
      </c>
    </row>
    <row r="15" spans="1:8" x14ac:dyDescent="0.2">
      <c r="A15" s="1" t="s">
        <v>48</v>
      </c>
      <c r="B15" s="461">
        <v>373.41199999999998</v>
      </c>
      <c r="C15" s="398">
        <v>8.9668615984405502</v>
      </c>
      <c r="D15" s="237">
        <v>1414.0240000000001</v>
      </c>
      <c r="E15" s="398">
        <v>-1.0123312460403706</v>
      </c>
      <c r="F15" s="237">
        <v>4186.8629999999994</v>
      </c>
      <c r="G15" s="398">
        <v>-9.0274571375368868</v>
      </c>
      <c r="H15" s="398">
        <v>21.213814429949633</v>
      </c>
    </row>
    <row r="16" spans="1:8" x14ac:dyDescent="0.2">
      <c r="A16" s="1" t="s">
        <v>49</v>
      </c>
      <c r="B16" s="461">
        <v>29.763000000000002</v>
      </c>
      <c r="C16" s="473">
        <v>59.887187751813045</v>
      </c>
      <c r="D16" s="237">
        <v>226.023</v>
      </c>
      <c r="E16" s="398">
        <v>148.03893595540143</v>
      </c>
      <c r="F16" s="237">
        <v>535.33100000000002</v>
      </c>
      <c r="G16" s="398">
        <v>-25.520719567591645</v>
      </c>
      <c r="H16" s="398">
        <v>2.7123917101179016</v>
      </c>
    </row>
    <row r="17" spans="1:8" x14ac:dyDescent="0.2">
      <c r="A17" s="1" t="s">
        <v>122</v>
      </c>
      <c r="B17" s="461">
        <v>630.95399999999995</v>
      </c>
      <c r="C17" s="398">
        <v>-4.0718464551126958</v>
      </c>
      <c r="D17" s="237">
        <v>2174.1989999999996</v>
      </c>
      <c r="E17" s="398">
        <v>-13.097946517361239</v>
      </c>
      <c r="F17" s="237">
        <v>6901.1759999999995</v>
      </c>
      <c r="G17" s="398">
        <v>-22.563175437005896</v>
      </c>
      <c r="H17" s="398">
        <v>34.966576888812</v>
      </c>
    </row>
    <row r="18" spans="1:8" x14ac:dyDescent="0.2">
      <c r="A18" s="1" t="s">
        <v>123</v>
      </c>
      <c r="B18" s="461">
        <v>171.471</v>
      </c>
      <c r="C18" s="398">
        <v>-31.809559411275796</v>
      </c>
      <c r="D18" s="237">
        <v>839.47199999999998</v>
      </c>
      <c r="E18" s="398">
        <v>-13.727940541718237</v>
      </c>
      <c r="F18" s="237">
        <v>1854.424</v>
      </c>
      <c r="G18" s="398">
        <v>-29.191594130737258</v>
      </c>
      <c r="H18" s="398">
        <v>9.395914461601663</v>
      </c>
    </row>
    <row r="19" spans="1:8" x14ac:dyDescent="0.2">
      <c r="A19" s="1" t="s">
        <v>225</v>
      </c>
      <c r="B19" s="461">
        <v>436.02700000000004</v>
      </c>
      <c r="C19" s="398">
        <v>-23.806935935386694</v>
      </c>
      <c r="D19" s="237">
        <v>1978.3180000000002</v>
      </c>
      <c r="E19" s="398">
        <v>-0.18577194752773912</v>
      </c>
      <c r="F19" s="237">
        <v>5781.4949999999999</v>
      </c>
      <c r="G19" s="398">
        <v>6.9302277579755325</v>
      </c>
      <c r="H19" s="398">
        <v>29.293426142121596</v>
      </c>
    </row>
    <row r="20" spans="1:8" x14ac:dyDescent="0.2">
      <c r="A20" s="173" t="s">
        <v>228</v>
      </c>
      <c r="B20" s="464">
        <v>1684.165</v>
      </c>
      <c r="C20" s="175">
        <v>-11.000741940120584</v>
      </c>
      <c r="D20" s="174">
        <v>6759.7710000000006</v>
      </c>
      <c r="E20" s="175">
        <v>-5.5268259795495025</v>
      </c>
      <c r="F20" s="174">
        <v>19736.493000000002</v>
      </c>
      <c r="G20" s="175">
        <v>-13.59973071946653</v>
      </c>
      <c r="H20" s="175">
        <v>100</v>
      </c>
    </row>
    <row r="21" spans="1:8" x14ac:dyDescent="0.2">
      <c r="A21" s="145" t="s">
        <v>454</v>
      </c>
      <c r="B21" s="465"/>
      <c r="C21" s="400"/>
      <c r="D21" s="399"/>
      <c r="E21" s="400"/>
      <c r="F21" s="399"/>
      <c r="G21" s="400"/>
      <c r="H21" s="400"/>
    </row>
    <row r="22" spans="1:8" x14ac:dyDescent="0.2">
      <c r="A22" s="1" t="s">
        <v>410</v>
      </c>
      <c r="B22" s="461">
        <v>-47.107999999999983</v>
      </c>
      <c r="C22" s="398">
        <v>64.311126613184399</v>
      </c>
      <c r="D22" s="237">
        <v>-208.45799999999997</v>
      </c>
      <c r="E22" s="398">
        <v>91.268683420958439</v>
      </c>
      <c r="F22" s="237">
        <v>-611.70200000000011</v>
      </c>
      <c r="G22" s="398">
        <v>318.09197036388963</v>
      </c>
      <c r="H22" s="401" t="s">
        <v>455</v>
      </c>
    </row>
    <row r="23" spans="1:8" x14ac:dyDescent="0.2">
      <c r="A23" s="1" t="s">
        <v>48</v>
      </c>
      <c r="B23" s="461">
        <v>300.33499999999998</v>
      </c>
      <c r="C23" s="398">
        <v>19.986177029899174</v>
      </c>
      <c r="D23" s="237">
        <v>1185.0300000000002</v>
      </c>
      <c r="E23" s="398">
        <v>6.2875809020851863</v>
      </c>
      <c r="F23" s="237">
        <v>3508.3709999999996</v>
      </c>
      <c r="G23" s="398">
        <v>-13.531206314216274</v>
      </c>
      <c r="H23" s="401" t="s">
        <v>455</v>
      </c>
    </row>
    <row r="24" spans="1:8" x14ac:dyDescent="0.2">
      <c r="A24" s="1" t="s">
        <v>49</v>
      </c>
      <c r="B24" s="461">
        <v>-53.24499999999999</v>
      </c>
      <c r="C24" s="401">
        <v>-54.62215669396695</v>
      </c>
      <c r="D24" s="237">
        <v>-136.43899999999999</v>
      </c>
      <c r="E24" s="398">
        <v>-54.998103468179494</v>
      </c>
      <c r="F24" s="237">
        <v>-949.19400000000007</v>
      </c>
      <c r="G24" s="398">
        <v>303.77832038727598</v>
      </c>
      <c r="H24" s="401" t="s">
        <v>455</v>
      </c>
    </row>
    <row r="25" spans="1:8" x14ac:dyDescent="0.2">
      <c r="A25" s="1" t="s">
        <v>122</v>
      </c>
      <c r="B25" s="461">
        <v>0.68700000000001182</v>
      </c>
      <c r="C25" s="398">
        <v>-99.570724270012562</v>
      </c>
      <c r="D25" s="237">
        <v>-143.80000000000018</v>
      </c>
      <c r="E25" s="398">
        <v>-140.25541754497951</v>
      </c>
      <c r="F25" s="237">
        <v>399.68499999999949</v>
      </c>
      <c r="G25" s="398">
        <v>-70.048170524255411</v>
      </c>
      <c r="H25" s="401" t="s">
        <v>455</v>
      </c>
    </row>
    <row r="26" spans="1:8" x14ac:dyDescent="0.2">
      <c r="A26" s="1" t="s">
        <v>123</v>
      </c>
      <c r="B26" s="461">
        <v>-303.4919999999999</v>
      </c>
      <c r="C26" s="398">
        <v>181.50635377052197</v>
      </c>
      <c r="D26" s="237">
        <v>-1133.2740000000001</v>
      </c>
      <c r="E26" s="398">
        <v>56.290588837233699</v>
      </c>
      <c r="F26" s="237">
        <v>-4140.72</v>
      </c>
      <c r="G26" s="398">
        <v>102.8006106469438</v>
      </c>
      <c r="H26" s="401" t="s">
        <v>455</v>
      </c>
    </row>
    <row r="27" spans="1:8" x14ac:dyDescent="0.2">
      <c r="A27" s="1" t="s">
        <v>225</v>
      </c>
      <c r="B27" s="461">
        <v>283.65500000000003</v>
      </c>
      <c r="C27" s="398">
        <v>-22.41108135683163</v>
      </c>
      <c r="D27" s="237">
        <v>1147.2560000000003</v>
      </c>
      <c r="E27" s="398">
        <v>3.1758850731423314</v>
      </c>
      <c r="F27" s="237">
        <v>3494.4700000000003</v>
      </c>
      <c r="G27" s="398">
        <v>19.734727652123894</v>
      </c>
      <c r="H27" s="401" t="s">
        <v>455</v>
      </c>
    </row>
    <row r="28" spans="1:8" x14ac:dyDescent="0.2">
      <c r="A28" s="173" t="s">
        <v>229</v>
      </c>
      <c r="B28" s="464">
        <v>180.83199999999988</v>
      </c>
      <c r="C28" s="175">
        <v>-65.365484615458342</v>
      </c>
      <c r="D28" s="174">
        <v>710.31500000000051</v>
      </c>
      <c r="E28" s="175">
        <v>-50.904749068640641</v>
      </c>
      <c r="F28" s="174">
        <v>1700.9100000000035</v>
      </c>
      <c r="G28" s="175">
        <v>-71.108164965649806</v>
      </c>
      <c r="H28" s="397" t="s">
        <v>455</v>
      </c>
    </row>
    <row r="29" spans="1:8" x14ac:dyDescent="0.2">
      <c r="A29" s="80" t="s">
        <v>125</v>
      </c>
      <c r="B29" s="166"/>
      <c r="C29" s="166"/>
      <c r="D29" s="166"/>
      <c r="E29" s="166"/>
      <c r="F29" s="166"/>
      <c r="G29" s="166"/>
      <c r="H29" s="161" t="s">
        <v>220</v>
      </c>
    </row>
    <row r="30" spans="1:8" x14ac:dyDescent="0.2">
      <c r="A30" s="433"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796" t="s">
        <v>451</v>
      </c>
      <c r="B3" s="794" t="s">
        <v>452</v>
      </c>
      <c r="C3" s="779">
        <f>INDICE!A3</f>
        <v>45017</v>
      </c>
      <c r="D3" s="778">
        <v>41671</v>
      </c>
      <c r="E3" s="778">
        <v>41671</v>
      </c>
      <c r="F3" s="777" t="s">
        <v>116</v>
      </c>
      <c r="G3" s="777"/>
      <c r="H3" s="777"/>
    </row>
    <row r="4" spans="1:8" x14ac:dyDescent="0.2">
      <c r="A4" s="797"/>
      <c r="B4" s="795"/>
      <c r="C4" s="82" t="s">
        <v>460</v>
      </c>
      <c r="D4" s="82" t="s">
        <v>461</v>
      </c>
      <c r="E4" s="82" t="s">
        <v>230</v>
      </c>
      <c r="F4" s="82" t="s">
        <v>460</v>
      </c>
      <c r="G4" s="82" t="s">
        <v>461</v>
      </c>
      <c r="H4" s="82" t="s">
        <v>230</v>
      </c>
    </row>
    <row r="5" spans="1:8" x14ac:dyDescent="0.2">
      <c r="A5" s="402"/>
      <c r="B5" s="538" t="s">
        <v>200</v>
      </c>
      <c r="C5" s="141">
        <v>0</v>
      </c>
      <c r="D5" s="141">
        <v>8.5489999999999995</v>
      </c>
      <c r="E5" s="177">
        <v>8.5489999999999995</v>
      </c>
      <c r="F5" s="143">
        <v>0</v>
      </c>
      <c r="G5" s="141">
        <v>238.613</v>
      </c>
      <c r="H5" s="176">
        <v>238.613</v>
      </c>
    </row>
    <row r="6" spans="1:8" x14ac:dyDescent="0.2">
      <c r="A6" s="402"/>
      <c r="B6" s="538" t="s">
        <v>231</v>
      </c>
      <c r="C6" s="141">
        <v>139.42400000000001</v>
      </c>
      <c r="D6" s="144">
        <v>235.089</v>
      </c>
      <c r="E6" s="177">
        <v>95.664999999999992</v>
      </c>
      <c r="F6" s="143">
        <v>1296.127</v>
      </c>
      <c r="G6" s="141">
        <v>2495.6659999999997</v>
      </c>
      <c r="H6" s="177">
        <v>1199.5389999999998</v>
      </c>
    </row>
    <row r="7" spans="1:8" x14ac:dyDescent="0.2">
      <c r="A7" s="402"/>
      <c r="B7" s="658" t="s">
        <v>201</v>
      </c>
      <c r="C7" s="141">
        <v>0</v>
      </c>
      <c r="D7" s="96">
        <v>0.02</v>
      </c>
      <c r="E7" s="704">
        <v>0.02</v>
      </c>
      <c r="F7" s="143">
        <v>0</v>
      </c>
      <c r="G7" s="141">
        <v>18.103999999999999</v>
      </c>
      <c r="H7" s="177">
        <v>18.103999999999999</v>
      </c>
    </row>
    <row r="8" spans="1:8" x14ac:dyDescent="0.2">
      <c r="A8" s="492" t="s">
        <v>303</v>
      </c>
      <c r="B8" s="657"/>
      <c r="C8" s="146">
        <v>139.42400000000001</v>
      </c>
      <c r="D8" s="178">
        <v>243.65800000000002</v>
      </c>
      <c r="E8" s="146">
        <v>104.23400000000001</v>
      </c>
      <c r="F8" s="146">
        <v>1296.127</v>
      </c>
      <c r="G8" s="178">
        <v>2752.3829999999994</v>
      </c>
      <c r="H8" s="146">
        <v>1456.2559999999994</v>
      </c>
    </row>
    <row r="9" spans="1:8" x14ac:dyDescent="0.2">
      <c r="A9" s="402"/>
      <c r="B9" s="539" t="s">
        <v>566</v>
      </c>
      <c r="C9" s="144">
        <v>0</v>
      </c>
      <c r="D9" s="144">
        <v>0</v>
      </c>
      <c r="E9" s="179">
        <v>0</v>
      </c>
      <c r="F9" s="144">
        <v>216.06200000000001</v>
      </c>
      <c r="G9" s="96">
        <v>65.37</v>
      </c>
      <c r="H9" s="179">
        <v>-150.69200000000001</v>
      </c>
    </row>
    <row r="10" spans="1:8" x14ac:dyDescent="0.2">
      <c r="A10" s="402"/>
      <c r="B10" s="539" t="s">
        <v>202</v>
      </c>
      <c r="C10" s="144">
        <v>0</v>
      </c>
      <c r="D10" s="141">
        <v>48.195</v>
      </c>
      <c r="E10" s="179">
        <v>48.195</v>
      </c>
      <c r="F10" s="144">
        <v>101.057</v>
      </c>
      <c r="G10" s="141">
        <v>182.80699999999999</v>
      </c>
      <c r="H10" s="179">
        <v>81.749999999999986</v>
      </c>
    </row>
    <row r="11" spans="1:8" x14ac:dyDescent="0.2">
      <c r="A11" s="402"/>
      <c r="B11" s="658" t="s">
        <v>232</v>
      </c>
      <c r="C11" s="144">
        <v>0</v>
      </c>
      <c r="D11" s="141">
        <v>87.332999999999998</v>
      </c>
      <c r="E11" s="179">
        <v>87.332999999999998</v>
      </c>
      <c r="F11" s="96">
        <v>32.106999999999971</v>
      </c>
      <c r="G11" s="141">
        <v>569.73099999999999</v>
      </c>
      <c r="H11" s="177">
        <v>537.62400000000002</v>
      </c>
    </row>
    <row r="12" spans="1:8" x14ac:dyDescent="0.2">
      <c r="A12" s="642" t="s">
        <v>458</v>
      </c>
      <c r="C12" s="146">
        <v>0</v>
      </c>
      <c r="D12" s="146">
        <v>135.52799999999999</v>
      </c>
      <c r="E12" s="146">
        <v>135.52799999999999</v>
      </c>
      <c r="F12" s="146">
        <v>349.226</v>
      </c>
      <c r="G12" s="146">
        <v>817.90800000000002</v>
      </c>
      <c r="H12" s="178">
        <v>468.68200000000002</v>
      </c>
    </row>
    <row r="13" spans="1:8" x14ac:dyDescent="0.2">
      <c r="A13" s="660"/>
      <c r="B13" s="659" t="s">
        <v>233</v>
      </c>
      <c r="C13" s="144">
        <v>22.312000000000001</v>
      </c>
      <c r="D13" s="141">
        <v>43.491999999999997</v>
      </c>
      <c r="E13" s="179">
        <v>21.179999999999996</v>
      </c>
      <c r="F13" s="144">
        <v>774.78100000000006</v>
      </c>
      <c r="G13" s="141">
        <v>615.52599999999995</v>
      </c>
      <c r="H13" s="179">
        <v>-159.25500000000011</v>
      </c>
    </row>
    <row r="14" spans="1:8" x14ac:dyDescent="0.2">
      <c r="A14" s="402"/>
      <c r="B14" s="539" t="s">
        <v>234</v>
      </c>
      <c r="C14" s="144">
        <v>21.692</v>
      </c>
      <c r="D14" s="141">
        <v>308.06099999999998</v>
      </c>
      <c r="E14" s="179">
        <v>286.36899999999997</v>
      </c>
      <c r="F14" s="144">
        <v>667.58299999999997</v>
      </c>
      <c r="G14" s="141">
        <v>2724.94</v>
      </c>
      <c r="H14" s="179">
        <v>2057.357</v>
      </c>
    </row>
    <row r="15" spans="1:8" x14ac:dyDescent="0.2">
      <c r="A15" s="402"/>
      <c r="B15" s="539" t="s">
        <v>593</v>
      </c>
      <c r="C15" s="96">
        <v>114.524</v>
      </c>
      <c r="D15" s="144">
        <v>95.353999999999999</v>
      </c>
      <c r="E15" s="177">
        <v>-19.170000000000002</v>
      </c>
      <c r="F15" s="144">
        <v>1014.0979999999998</v>
      </c>
      <c r="G15" s="144">
        <v>680.74500000000012</v>
      </c>
      <c r="H15" s="177">
        <v>-333.35299999999972</v>
      </c>
    </row>
    <row r="16" spans="1:8" x14ac:dyDescent="0.2">
      <c r="A16" s="402"/>
      <c r="B16" s="539" t="s">
        <v>235</v>
      </c>
      <c r="C16" s="144">
        <v>41.581000000000003</v>
      </c>
      <c r="D16" s="141">
        <v>4.125</v>
      </c>
      <c r="E16" s="177">
        <v>-37.456000000000003</v>
      </c>
      <c r="F16" s="144">
        <v>598.721</v>
      </c>
      <c r="G16" s="141">
        <v>204.90000000000003</v>
      </c>
      <c r="H16" s="177">
        <v>-393.82099999999997</v>
      </c>
    </row>
    <row r="17" spans="1:8" x14ac:dyDescent="0.2">
      <c r="A17" s="402"/>
      <c r="B17" s="539" t="s">
        <v>206</v>
      </c>
      <c r="C17" s="144">
        <v>281.77</v>
      </c>
      <c r="D17" s="96">
        <v>77.277000000000001</v>
      </c>
      <c r="E17" s="704">
        <v>-204.49299999999999</v>
      </c>
      <c r="F17" s="144">
        <v>2708.181</v>
      </c>
      <c r="G17" s="141">
        <v>1142.423</v>
      </c>
      <c r="H17" s="177">
        <v>-1565.758</v>
      </c>
    </row>
    <row r="18" spans="1:8" x14ac:dyDescent="0.2">
      <c r="A18" s="402"/>
      <c r="B18" s="539" t="s">
        <v>545</v>
      </c>
      <c r="C18" s="144">
        <v>204.74700000000001</v>
      </c>
      <c r="D18" s="141">
        <v>124.717</v>
      </c>
      <c r="E18" s="700">
        <v>-80.030000000000015</v>
      </c>
      <c r="F18" s="144">
        <v>2137.6239999999998</v>
      </c>
      <c r="G18" s="141">
        <v>1695.8219999999999</v>
      </c>
      <c r="H18" s="177">
        <v>-441.80199999999991</v>
      </c>
    </row>
    <row r="19" spans="1:8" x14ac:dyDescent="0.2">
      <c r="A19" s="402"/>
      <c r="B19" s="539" t="s">
        <v>236</v>
      </c>
      <c r="C19" s="144">
        <v>76.795000000000002</v>
      </c>
      <c r="D19" s="141">
        <v>187.86099999999999</v>
      </c>
      <c r="E19" s="177">
        <v>111.06599999999999</v>
      </c>
      <c r="F19" s="144">
        <v>670.19599999999991</v>
      </c>
      <c r="G19" s="141">
        <v>1969.116</v>
      </c>
      <c r="H19" s="177">
        <v>1298.92</v>
      </c>
    </row>
    <row r="20" spans="1:8" x14ac:dyDescent="0.2">
      <c r="A20" s="402"/>
      <c r="B20" s="539" t="s">
        <v>208</v>
      </c>
      <c r="C20" s="144">
        <v>61.093000000000004</v>
      </c>
      <c r="D20" s="141">
        <v>15.356</v>
      </c>
      <c r="E20" s="177">
        <v>-45.737000000000002</v>
      </c>
      <c r="F20" s="144">
        <v>288.99200000000002</v>
      </c>
      <c r="G20" s="141">
        <v>374.17300000000006</v>
      </c>
      <c r="H20" s="177">
        <v>85.18100000000004</v>
      </c>
    </row>
    <row r="21" spans="1:8" x14ac:dyDescent="0.2">
      <c r="A21" s="402"/>
      <c r="B21" s="539" t="s">
        <v>209</v>
      </c>
      <c r="C21" s="144">
        <v>0</v>
      </c>
      <c r="D21" s="144">
        <v>0</v>
      </c>
      <c r="E21" s="177">
        <v>0</v>
      </c>
      <c r="F21" s="144">
        <v>734.81699999999989</v>
      </c>
      <c r="G21" s="96">
        <v>0.22499999999999998</v>
      </c>
      <c r="H21" s="177">
        <v>-734.59199999999987</v>
      </c>
    </row>
    <row r="22" spans="1:8" x14ac:dyDescent="0.2">
      <c r="A22" s="402"/>
      <c r="B22" s="539" t="s">
        <v>237</v>
      </c>
      <c r="C22" s="144">
        <v>102.82599999999999</v>
      </c>
      <c r="D22" s="96">
        <v>4.5999999999999999E-2</v>
      </c>
      <c r="E22" s="704">
        <v>-102.77999999999999</v>
      </c>
      <c r="F22" s="144">
        <v>642.75099999999998</v>
      </c>
      <c r="G22" s="96">
        <v>45.899000000000001</v>
      </c>
      <c r="H22" s="177">
        <v>-596.85199999999998</v>
      </c>
    </row>
    <row r="23" spans="1:8" x14ac:dyDescent="0.2">
      <c r="A23" s="402"/>
      <c r="B23" s="539" t="s">
        <v>238</v>
      </c>
      <c r="C23" s="96">
        <v>55.616</v>
      </c>
      <c r="D23" s="96">
        <v>30.835999999999999</v>
      </c>
      <c r="E23" s="177">
        <v>-24.78</v>
      </c>
      <c r="F23" s="144">
        <v>584.87199999999996</v>
      </c>
      <c r="G23" s="141">
        <v>234.68099999999998</v>
      </c>
      <c r="H23" s="177">
        <v>-350.19099999999997</v>
      </c>
    </row>
    <row r="24" spans="1:8" x14ac:dyDescent="0.2">
      <c r="A24" s="402"/>
      <c r="B24" s="661" t="s">
        <v>239</v>
      </c>
      <c r="C24" s="144">
        <v>117.84900000000016</v>
      </c>
      <c r="D24" s="141">
        <v>79.901000000000067</v>
      </c>
      <c r="E24" s="177">
        <v>-37.948000000000093</v>
      </c>
      <c r="F24" s="144">
        <v>2206.8470000000016</v>
      </c>
      <c r="G24" s="141">
        <v>1684.8610000000008</v>
      </c>
      <c r="H24" s="177">
        <v>-521.98600000000079</v>
      </c>
    </row>
    <row r="25" spans="1:8" x14ac:dyDescent="0.2">
      <c r="A25" s="642" t="s">
        <v>442</v>
      </c>
      <c r="C25" s="146">
        <v>1100.8050000000001</v>
      </c>
      <c r="D25" s="146">
        <v>967.02600000000007</v>
      </c>
      <c r="E25" s="178">
        <v>-133.779</v>
      </c>
      <c r="F25" s="146">
        <v>13029.463</v>
      </c>
      <c r="G25" s="146">
        <v>11373.311000000002</v>
      </c>
      <c r="H25" s="178">
        <v>-1656.1519999999982</v>
      </c>
    </row>
    <row r="26" spans="1:8" x14ac:dyDescent="0.2">
      <c r="A26" s="660"/>
      <c r="B26" s="659" t="s">
        <v>210</v>
      </c>
      <c r="C26" s="144">
        <v>30.033999999999999</v>
      </c>
      <c r="D26" s="141">
        <v>0</v>
      </c>
      <c r="E26" s="179">
        <v>-30.033999999999999</v>
      </c>
      <c r="F26" s="144">
        <v>538.18799999999999</v>
      </c>
      <c r="G26" s="141">
        <v>0</v>
      </c>
      <c r="H26" s="179">
        <v>-538.18799999999999</v>
      </c>
    </row>
    <row r="27" spans="1:8" x14ac:dyDescent="0.2">
      <c r="A27" s="403"/>
      <c r="B27" s="539" t="s">
        <v>662</v>
      </c>
      <c r="C27" s="144">
        <v>0</v>
      </c>
      <c r="D27" s="144">
        <v>0</v>
      </c>
      <c r="E27" s="177">
        <v>0</v>
      </c>
      <c r="F27" s="144">
        <v>0</v>
      </c>
      <c r="G27" s="144">
        <v>157.482</v>
      </c>
      <c r="H27" s="177">
        <v>157.482</v>
      </c>
    </row>
    <row r="28" spans="1:8" x14ac:dyDescent="0.2">
      <c r="A28" s="403"/>
      <c r="B28" s="539" t="s">
        <v>240</v>
      </c>
      <c r="C28" s="144">
        <v>0</v>
      </c>
      <c r="D28" s="144">
        <v>0</v>
      </c>
      <c r="E28" s="177">
        <v>0</v>
      </c>
      <c r="F28" s="144">
        <v>295.95600000000002</v>
      </c>
      <c r="G28" s="96">
        <v>10.872999999999999</v>
      </c>
      <c r="H28" s="177">
        <v>-285.08300000000003</v>
      </c>
    </row>
    <row r="29" spans="1:8" x14ac:dyDescent="0.2">
      <c r="A29" s="403"/>
      <c r="B29" s="539" t="s">
        <v>537</v>
      </c>
      <c r="C29" s="144">
        <v>0</v>
      </c>
      <c r="D29" s="96">
        <v>30.777999999999999</v>
      </c>
      <c r="E29" s="704">
        <v>30.777999999999999</v>
      </c>
      <c r="F29" s="144">
        <v>0</v>
      </c>
      <c r="G29" s="144">
        <v>187.75399999999996</v>
      </c>
      <c r="H29" s="177">
        <v>187.75399999999996</v>
      </c>
    </row>
    <row r="30" spans="1:8" x14ac:dyDescent="0.2">
      <c r="A30" s="403"/>
      <c r="B30" s="661" t="s">
        <v>521</v>
      </c>
      <c r="C30" s="144">
        <v>7.7710000000000008</v>
      </c>
      <c r="D30" s="96">
        <v>30.009</v>
      </c>
      <c r="E30" s="177">
        <v>22.238</v>
      </c>
      <c r="F30" s="144">
        <v>176.40699999999993</v>
      </c>
      <c r="G30" s="141">
        <v>56.158000000000015</v>
      </c>
      <c r="H30" s="177">
        <v>-120.24899999999991</v>
      </c>
    </row>
    <row r="31" spans="1:8" x14ac:dyDescent="0.2">
      <c r="A31" s="642" t="s">
        <v>340</v>
      </c>
      <c r="C31" s="146">
        <v>37.805</v>
      </c>
      <c r="D31" s="146">
        <v>60.786999999999999</v>
      </c>
      <c r="E31" s="178">
        <v>22.981999999999999</v>
      </c>
      <c r="F31" s="146">
        <v>1010.5509999999999</v>
      </c>
      <c r="G31" s="146">
        <v>412.26699999999994</v>
      </c>
      <c r="H31" s="178">
        <v>-598.28399999999999</v>
      </c>
    </row>
    <row r="32" spans="1:8" x14ac:dyDescent="0.2">
      <c r="A32" s="660"/>
      <c r="B32" s="659" t="s">
        <v>213</v>
      </c>
      <c r="C32" s="144">
        <v>24.003</v>
      </c>
      <c r="D32" s="141">
        <v>0</v>
      </c>
      <c r="E32" s="179">
        <v>-24.003</v>
      </c>
      <c r="F32" s="144">
        <v>736.43600000000026</v>
      </c>
      <c r="G32" s="96">
        <v>2.1999999999999999E-2</v>
      </c>
      <c r="H32" s="179">
        <v>-736.41400000000021</v>
      </c>
    </row>
    <row r="33" spans="1:8" x14ac:dyDescent="0.2">
      <c r="A33" s="403"/>
      <c r="B33" s="539" t="s">
        <v>216</v>
      </c>
      <c r="C33" s="144">
        <v>54.298999999999999</v>
      </c>
      <c r="D33" s="141">
        <v>0</v>
      </c>
      <c r="E33" s="177">
        <v>-54.298999999999999</v>
      </c>
      <c r="F33" s="144">
        <v>213.07000000000002</v>
      </c>
      <c r="G33" s="144">
        <v>44.420999999999999</v>
      </c>
      <c r="H33" s="177">
        <v>-168.64900000000003</v>
      </c>
    </row>
    <row r="34" spans="1:8" x14ac:dyDescent="0.2">
      <c r="A34" s="403"/>
      <c r="B34" s="539" t="s">
        <v>241</v>
      </c>
      <c r="C34" s="144">
        <v>17.364999999999998</v>
      </c>
      <c r="D34" s="144">
        <v>177.64699999999999</v>
      </c>
      <c r="E34" s="177">
        <v>160.28199999999998</v>
      </c>
      <c r="F34" s="144">
        <v>152.89700000000005</v>
      </c>
      <c r="G34" s="144">
        <v>2529.5299999999993</v>
      </c>
      <c r="H34" s="177">
        <v>2376.6329999999994</v>
      </c>
    </row>
    <row r="35" spans="1:8" x14ac:dyDescent="0.2">
      <c r="A35" s="403"/>
      <c r="B35" s="539" t="s">
        <v>218</v>
      </c>
      <c r="C35" s="144">
        <v>0</v>
      </c>
      <c r="D35" s="96">
        <v>22.196000000000002</v>
      </c>
      <c r="E35" s="704">
        <v>22.196000000000002</v>
      </c>
      <c r="F35" s="144">
        <v>0</v>
      </c>
      <c r="G35" s="144">
        <v>582.32799999999997</v>
      </c>
      <c r="H35" s="177">
        <v>582.32799999999997</v>
      </c>
    </row>
    <row r="36" spans="1:8" x14ac:dyDescent="0.2">
      <c r="A36" s="403"/>
      <c r="B36" s="661" t="s">
        <v>219</v>
      </c>
      <c r="C36" s="144">
        <v>14.691000000000003</v>
      </c>
      <c r="D36" s="144">
        <v>77.261000000000053</v>
      </c>
      <c r="E36" s="177">
        <v>62.57000000000005</v>
      </c>
      <c r="F36" s="144">
        <v>78.537000000000035</v>
      </c>
      <c r="G36" s="144">
        <v>711.97400000000016</v>
      </c>
      <c r="H36" s="177">
        <v>633.43700000000013</v>
      </c>
    </row>
    <row r="37" spans="1:8" x14ac:dyDescent="0.2">
      <c r="A37" s="642" t="s">
        <v>443</v>
      </c>
      <c r="C37" s="146">
        <v>110.35799999999999</v>
      </c>
      <c r="D37" s="146">
        <v>277.10400000000004</v>
      </c>
      <c r="E37" s="178">
        <v>166.74600000000004</v>
      </c>
      <c r="F37" s="146">
        <v>1180.9400000000003</v>
      </c>
      <c r="G37" s="146">
        <v>3868.2749999999996</v>
      </c>
      <c r="H37" s="178">
        <v>2687.3349999999991</v>
      </c>
    </row>
    <row r="38" spans="1:8" x14ac:dyDescent="0.2">
      <c r="A38" s="660"/>
      <c r="B38" s="659" t="s">
        <v>538</v>
      </c>
      <c r="C38" s="144">
        <v>7.9119999999999999</v>
      </c>
      <c r="D38" s="141">
        <v>0</v>
      </c>
      <c r="E38" s="179">
        <v>-7.9119999999999999</v>
      </c>
      <c r="F38" s="144">
        <v>302.56299999999999</v>
      </c>
      <c r="G38" s="141">
        <v>15.908000000000001</v>
      </c>
      <c r="H38" s="179">
        <v>-286.65499999999997</v>
      </c>
    </row>
    <row r="39" spans="1:8" x14ac:dyDescent="0.2">
      <c r="A39" s="403"/>
      <c r="B39" s="539" t="s">
        <v>632</v>
      </c>
      <c r="C39" s="144">
        <v>38.74</v>
      </c>
      <c r="D39" s="144">
        <v>0</v>
      </c>
      <c r="E39" s="177">
        <v>-38.74</v>
      </c>
      <c r="F39" s="408">
        <v>332.99599999999998</v>
      </c>
      <c r="G39" s="144">
        <v>67.89500000000001</v>
      </c>
      <c r="H39" s="177">
        <v>-265.101</v>
      </c>
    </row>
    <row r="40" spans="1:8" x14ac:dyDescent="0.2">
      <c r="A40" s="403"/>
      <c r="B40" s="539" t="s">
        <v>623</v>
      </c>
      <c r="C40" s="144">
        <v>0</v>
      </c>
      <c r="D40" s="144">
        <v>0</v>
      </c>
      <c r="E40" s="177">
        <v>0</v>
      </c>
      <c r="F40" s="144">
        <v>0.64900000000000002</v>
      </c>
      <c r="G40" s="144">
        <v>99.12</v>
      </c>
      <c r="H40" s="177">
        <v>98.471000000000004</v>
      </c>
    </row>
    <row r="41" spans="1:8" x14ac:dyDescent="0.2">
      <c r="A41" s="403"/>
      <c r="B41" s="539" t="s">
        <v>576</v>
      </c>
      <c r="C41" s="144">
        <v>9.0009999999999994</v>
      </c>
      <c r="D41" s="141">
        <v>0</v>
      </c>
      <c r="E41" s="177">
        <v>-9.0009999999999994</v>
      </c>
      <c r="F41" s="408">
        <v>202.77200000000002</v>
      </c>
      <c r="G41" s="144">
        <v>86.216000000000008</v>
      </c>
      <c r="H41" s="177">
        <v>-116.55600000000001</v>
      </c>
    </row>
    <row r="42" spans="1:8" x14ac:dyDescent="0.2">
      <c r="A42" s="403"/>
      <c r="B42" s="539" t="s">
        <v>625</v>
      </c>
      <c r="C42" s="144">
        <v>48.088000000000001</v>
      </c>
      <c r="D42" s="144">
        <v>0</v>
      </c>
      <c r="E42" s="177">
        <v>-48.088000000000001</v>
      </c>
      <c r="F42" s="144">
        <v>115.59100000000001</v>
      </c>
      <c r="G42" s="144">
        <v>241.434</v>
      </c>
      <c r="H42" s="177">
        <v>125.84299999999999</v>
      </c>
    </row>
    <row r="43" spans="1:8" x14ac:dyDescent="0.2">
      <c r="A43" s="403"/>
      <c r="B43" s="661" t="s">
        <v>242</v>
      </c>
      <c r="C43" s="144">
        <v>11.200000000000003</v>
      </c>
      <c r="D43" s="96">
        <v>6.2E-2</v>
      </c>
      <c r="E43" s="704">
        <v>-11.138000000000003</v>
      </c>
      <c r="F43" s="408">
        <v>214.70499999999981</v>
      </c>
      <c r="G43" s="144">
        <v>1.7760000000000673</v>
      </c>
      <c r="H43" s="179">
        <v>-212.92899999999975</v>
      </c>
    </row>
    <row r="44" spans="1:8" x14ac:dyDescent="0.2">
      <c r="A44" s="492" t="s">
        <v>459</v>
      </c>
      <c r="B44" s="481"/>
      <c r="C44" s="146">
        <v>114.941</v>
      </c>
      <c r="D44" s="699">
        <v>6.2E-2</v>
      </c>
      <c r="E44" s="178">
        <v>-114.879</v>
      </c>
      <c r="F44" s="146">
        <v>1169.2759999999998</v>
      </c>
      <c r="G44" s="146">
        <v>512.34900000000005</v>
      </c>
      <c r="H44" s="178">
        <v>-656.92699999999979</v>
      </c>
    </row>
    <row r="45" spans="1:8" x14ac:dyDescent="0.2">
      <c r="A45" s="150" t="s">
        <v>114</v>
      </c>
      <c r="B45" s="150"/>
      <c r="C45" s="150">
        <v>1503.3329999999999</v>
      </c>
      <c r="D45" s="180">
        <v>1684.1650000000002</v>
      </c>
      <c r="E45" s="150">
        <v>180.83200000000033</v>
      </c>
      <c r="F45" s="150">
        <v>18035.582999999995</v>
      </c>
      <c r="G45" s="180">
        <v>19736.492999999995</v>
      </c>
      <c r="H45" s="150">
        <v>1700.9099999999999</v>
      </c>
    </row>
    <row r="46" spans="1:8" x14ac:dyDescent="0.2">
      <c r="A46" s="229" t="s">
        <v>444</v>
      </c>
      <c r="B46" s="152"/>
      <c r="C46" s="152">
        <v>111.036</v>
      </c>
      <c r="D46" s="722">
        <v>36.176000000000002</v>
      </c>
      <c r="E46" s="152">
        <v>-74.86</v>
      </c>
      <c r="F46" s="152">
        <v>1851.6380000000001</v>
      </c>
      <c r="G46" s="152">
        <v>119.795</v>
      </c>
      <c r="H46" s="152">
        <v>-1731.8430000000001</v>
      </c>
    </row>
    <row r="47" spans="1:8" x14ac:dyDescent="0.2">
      <c r="A47" s="229" t="s">
        <v>445</v>
      </c>
      <c r="B47" s="152"/>
      <c r="C47" s="152">
        <v>1392.2969999999998</v>
      </c>
      <c r="D47" s="716">
        <v>1647.9890000000003</v>
      </c>
      <c r="E47" s="152">
        <v>255.69200000000046</v>
      </c>
      <c r="F47" s="152">
        <v>16183.944999999994</v>
      </c>
      <c r="G47" s="152">
        <v>19616.697999999997</v>
      </c>
      <c r="H47" s="152">
        <v>3432.7530000000024</v>
      </c>
    </row>
    <row r="48" spans="1:8" x14ac:dyDescent="0.2">
      <c r="A48" s="485" t="s">
        <v>446</v>
      </c>
      <c r="B48" s="154"/>
      <c r="C48" s="154">
        <v>1023.9939999999999</v>
      </c>
      <c r="D48" s="154">
        <v>1091.5960000000002</v>
      </c>
      <c r="E48" s="154">
        <v>67.602000000000317</v>
      </c>
      <c r="F48" s="154">
        <v>11271.414000000002</v>
      </c>
      <c r="G48" s="154">
        <v>12325.786</v>
      </c>
      <c r="H48" s="154">
        <v>1054.3719999999976</v>
      </c>
    </row>
    <row r="49" spans="1:147" x14ac:dyDescent="0.2">
      <c r="A49" s="485" t="s">
        <v>447</v>
      </c>
      <c r="B49" s="154"/>
      <c r="C49" s="154">
        <v>479.33899999999994</v>
      </c>
      <c r="D49" s="154">
        <v>592.56899999999996</v>
      </c>
      <c r="E49" s="154">
        <v>113.23000000000002</v>
      </c>
      <c r="F49" s="154">
        <v>6764.1689999999926</v>
      </c>
      <c r="G49" s="154">
        <v>7410.7069999999949</v>
      </c>
      <c r="H49" s="154">
        <v>646.53800000000228</v>
      </c>
    </row>
    <row r="50" spans="1:147" x14ac:dyDescent="0.2">
      <c r="A50" s="486" t="s">
        <v>448</v>
      </c>
      <c r="B50" s="483"/>
      <c r="C50" s="483">
        <v>766.08399999999995</v>
      </c>
      <c r="D50" s="471">
        <v>810.19400000000007</v>
      </c>
      <c r="E50" s="484">
        <v>44.110000000000127</v>
      </c>
      <c r="F50" s="484">
        <v>9051.3859999999986</v>
      </c>
      <c r="G50" s="484">
        <v>9542.6270000000022</v>
      </c>
      <c r="H50" s="484">
        <v>491.24100000000362</v>
      </c>
    </row>
    <row r="51" spans="1:147" x14ac:dyDescent="0.2">
      <c r="B51" s="84"/>
      <c r="C51" s="84"/>
      <c r="D51" s="84"/>
      <c r="E51" s="84"/>
      <c r="F51" s="84"/>
      <c r="G51" s="84"/>
      <c r="H51" s="161" t="s">
        <v>220</v>
      </c>
    </row>
    <row r="52" spans="1:147" x14ac:dyDescent="0.2">
      <c r="A52" s="433"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0" priority="31" operator="between">
      <formula>0</formula>
      <formula>0.5</formula>
    </cfRule>
    <cfRule type="cellIs" dxfId="109" priority="32" operator="between">
      <formula>0</formula>
      <formula>0.49</formula>
    </cfRule>
  </conditionalFormatting>
  <conditionalFormatting sqref="C23">
    <cfRule type="cellIs" dxfId="108" priority="92" operator="between">
      <formula>0</formula>
      <formula>0.49</formula>
    </cfRule>
    <cfRule type="cellIs" dxfId="107" priority="91" operator="between">
      <formula>0</formula>
      <formula>0.5</formula>
    </cfRule>
  </conditionalFormatting>
  <conditionalFormatting sqref="D22:D23">
    <cfRule type="cellIs" dxfId="106" priority="89" operator="between">
      <formula>0</formula>
      <formula>0.5</formula>
    </cfRule>
    <cfRule type="cellIs" dxfId="105" priority="90" operator="between">
      <formula>0</formula>
      <formula>0.49</formula>
    </cfRule>
  </conditionalFormatting>
  <conditionalFormatting sqref="D29:D30">
    <cfRule type="cellIs" dxfId="104" priority="5" operator="between">
      <formula>0</formula>
      <formula>0.5</formula>
    </cfRule>
    <cfRule type="cellIs" dxfId="103" priority="6" operator="between">
      <formula>0</formula>
      <formula>0.49</formula>
    </cfRule>
  </conditionalFormatting>
  <conditionalFormatting sqref="D43:D44">
    <cfRule type="cellIs" dxfId="102" priority="53" operator="between">
      <formula>0</formula>
      <formula>0.5</formula>
    </cfRule>
    <cfRule type="cellIs" dxfId="101" priority="54" operator="between">
      <formula>0</formula>
      <formula>0.49</formula>
    </cfRule>
  </conditionalFormatting>
  <conditionalFormatting sqref="D7:E7">
    <cfRule type="cellIs" dxfId="100" priority="11" operator="between">
      <formula>0</formula>
      <formula>0.5</formula>
    </cfRule>
    <cfRule type="cellIs" dxfId="99" priority="12" operator="between">
      <formula>0</formula>
      <formula>0.49</formula>
    </cfRule>
  </conditionalFormatting>
  <conditionalFormatting sqref="D17:E17">
    <cfRule type="cellIs" dxfId="98" priority="59" operator="between">
      <formula>0</formula>
      <formula>0.5</formula>
    </cfRule>
    <cfRule type="cellIs" dxfId="97" priority="60" operator="between">
      <formula>0</formula>
      <formula>0.49</formula>
    </cfRule>
  </conditionalFormatting>
  <conditionalFormatting sqref="D35:E35">
    <cfRule type="cellIs" dxfId="96" priority="35" operator="between">
      <formula>0</formula>
      <formula>0.5</formula>
    </cfRule>
    <cfRule type="cellIs" dxfId="95" priority="36" operator="between">
      <formula>0</formula>
      <formula>0.49</formula>
    </cfRule>
  </conditionalFormatting>
  <conditionalFormatting sqref="E18">
    <cfRule type="cellIs" dxfId="94" priority="67" operator="between">
      <formula>0</formula>
      <formula>0.5</formula>
    </cfRule>
    <cfRule type="cellIs" dxfId="93" priority="68" operator="between">
      <formula>0</formula>
      <formula>0.49</formula>
    </cfRule>
  </conditionalFormatting>
  <conditionalFormatting sqref="E22">
    <cfRule type="cellIs" dxfId="92" priority="13" operator="between">
      <formula>0</formula>
      <formula>0.5</formula>
    </cfRule>
    <cfRule type="cellIs" dxfId="91" priority="14" operator="between">
      <formula>0</formula>
      <formula>0.49</formula>
    </cfRule>
  </conditionalFormatting>
  <conditionalFormatting sqref="E29">
    <cfRule type="cellIs" dxfId="90" priority="3" operator="between">
      <formula>0</formula>
      <formula>0.5</formula>
    </cfRule>
    <cfRule type="cellIs" dxfId="89" priority="4" operator="between">
      <formula>0</formula>
      <formula>0.49</formula>
    </cfRule>
  </conditionalFormatting>
  <conditionalFormatting sqref="E43">
    <cfRule type="cellIs" dxfId="88" priority="51" operator="between">
      <formula>0</formula>
      <formula>0.5</formula>
    </cfRule>
    <cfRule type="cellIs" dxfId="87" priority="52" operator="between">
      <formula>0</formula>
      <formula>0.49</formula>
    </cfRule>
  </conditionalFormatting>
  <conditionalFormatting sqref="F11">
    <cfRule type="cellIs" dxfId="86" priority="15" operator="between">
      <formula>0</formula>
      <formula>0.5</formula>
    </cfRule>
    <cfRule type="cellIs" dxfId="85" priority="16" operator="between">
      <formula>0</formula>
      <formula>0.49</formula>
    </cfRule>
  </conditionalFormatting>
  <conditionalFormatting sqref="G9">
    <cfRule type="cellIs" dxfId="84" priority="79" operator="between">
      <formula>0</formula>
      <formula>0.5</formula>
    </cfRule>
    <cfRule type="cellIs" dxfId="83" priority="80" operator="between">
      <formula>0</formula>
      <formula>0.49</formula>
    </cfRule>
  </conditionalFormatting>
  <conditionalFormatting sqref="G21:G22">
    <cfRule type="cellIs" dxfId="82" priority="49" operator="between">
      <formula>0</formula>
      <formula>0.5</formula>
    </cfRule>
    <cfRule type="cellIs" dxfId="81" priority="50" operator="between">
      <formula>0</formula>
      <formula>0.49</formula>
    </cfRule>
  </conditionalFormatting>
  <conditionalFormatting sqref="G28">
    <cfRule type="cellIs" dxfId="80" priority="87" operator="between">
      <formula>0</formula>
      <formula>0.5</formula>
    </cfRule>
    <cfRule type="cellIs" dxfId="79" priority="88" operator="between">
      <formula>0</formula>
      <formula>0.49</formula>
    </cfRule>
  </conditionalFormatting>
  <conditionalFormatting sqref="G32">
    <cfRule type="cellIs" dxfId="78" priority="2" operator="between">
      <formula>0</formula>
      <formula>0.49</formula>
    </cfRule>
    <cfRule type="cellIs" dxfId="77" priority="1"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6">
        <f>INDICE!A3</f>
        <v>45017</v>
      </c>
      <c r="C3" s="777"/>
      <c r="D3" s="777" t="s">
        <v>115</v>
      </c>
      <c r="E3" s="777"/>
      <c r="F3" s="777" t="s">
        <v>116</v>
      </c>
      <c r="G3" s="777"/>
      <c r="H3" s="777"/>
    </row>
    <row r="4" spans="1:8" x14ac:dyDescent="0.2">
      <c r="A4" s="66"/>
      <c r="B4" s="82" t="s">
        <v>47</v>
      </c>
      <c r="C4" s="82" t="s">
        <v>449</v>
      </c>
      <c r="D4" s="82" t="s">
        <v>47</v>
      </c>
      <c r="E4" s="82" t="s">
        <v>449</v>
      </c>
      <c r="F4" s="82" t="s">
        <v>47</v>
      </c>
      <c r="G4" s="83" t="s">
        <v>449</v>
      </c>
      <c r="H4" s="83" t="s">
        <v>121</v>
      </c>
    </row>
    <row r="5" spans="1:8" x14ac:dyDescent="0.2">
      <c r="A5" s="1" t="s">
        <v>584</v>
      </c>
      <c r="B5" s="589">
        <v>0</v>
      </c>
      <c r="C5" s="187" t="s">
        <v>142</v>
      </c>
      <c r="D5" s="673">
        <v>0</v>
      </c>
      <c r="E5" s="673">
        <v>0</v>
      </c>
      <c r="F5" s="673">
        <v>0</v>
      </c>
      <c r="G5" s="187">
        <v>-100</v>
      </c>
      <c r="H5" s="589">
        <v>0</v>
      </c>
    </row>
    <row r="6" spans="1:8" x14ac:dyDescent="0.2">
      <c r="A6" s="1" t="s">
        <v>244</v>
      </c>
      <c r="B6" s="589">
        <v>0</v>
      </c>
      <c r="C6" s="73" t="s">
        <v>142</v>
      </c>
      <c r="D6" s="673">
        <v>0</v>
      </c>
      <c r="E6" s="673">
        <v>0</v>
      </c>
      <c r="F6" s="673">
        <v>0</v>
      </c>
      <c r="G6" s="187">
        <v>-100</v>
      </c>
      <c r="H6" s="589">
        <v>0</v>
      </c>
    </row>
    <row r="7" spans="1:8" x14ac:dyDescent="0.2">
      <c r="A7" s="1" t="s">
        <v>245</v>
      </c>
      <c r="B7" s="589">
        <v>0</v>
      </c>
      <c r="C7" s="73" t="s">
        <v>142</v>
      </c>
      <c r="D7" s="673">
        <v>0</v>
      </c>
      <c r="E7" s="673">
        <v>0</v>
      </c>
      <c r="F7" s="673">
        <v>0</v>
      </c>
      <c r="G7" s="187">
        <v>-100</v>
      </c>
      <c r="H7" s="589">
        <v>0</v>
      </c>
    </row>
    <row r="8" spans="1:8" x14ac:dyDescent="0.2">
      <c r="A8" t="s">
        <v>609</v>
      </c>
      <c r="B8" s="589">
        <v>0</v>
      </c>
      <c r="C8" s="73">
        <v>-100</v>
      </c>
      <c r="D8" s="95">
        <v>0.186</v>
      </c>
      <c r="E8" s="187">
        <v>-31.962835613431849</v>
      </c>
      <c r="F8" s="95">
        <v>0.82399999999999995</v>
      </c>
      <c r="G8" s="187">
        <v>-10.292420580486421</v>
      </c>
      <c r="H8" s="479">
        <v>100</v>
      </c>
    </row>
    <row r="9" spans="1:8" x14ac:dyDescent="0.2">
      <c r="A9" s="189" t="s">
        <v>246</v>
      </c>
      <c r="B9" s="727">
        <v>0</v>
      </c>
      <c r="C9" s="189">
        <v>-100</v>
      </c>
      <c r="D9" s="727">
        <v>0.186</v>
      </c>
      <c r="E9" s="189">
        <v>-31.962835613431849</v>
      </c>
      <c r="F9" s="188">
        <v>0.82399999999999995</v>
      </c>
      <c r="G9" s="189">
        <v>-62.469369722255117</v>
      </c>
      <c r="H9" s="189">
        <v>100</v>
      </c>
    </row>
    <row r="10" spans="1:8" x14ac:dyDescent="0.2">
      <c r="A10" s="563" t="s">
        <v>247</v>
      </c>
      <c r="B10" s="692">
        <f>B9/'Consumo PP'!B11*100</f>
        <v>0</v>
      </c>
      <c r="C10" s="628"/>
      <c r="D10" s="692">
        <f>D9/'Consumo PP'!D11*100</f>
        <v>1.0160795908323605E-3</v>
      </c>
      <c r="E10" s="628"/>
      <c r="F10" s="692">
        <f>F9/'Consumo PP'!F11*100</f>
        <v>1.4358430227919298E-3</v>
      </c>
      <c r="G10" s="563"/>
      <c r="H10" s="627"/>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6" priority="8" operator="between">
      <formula>0.00001</formula>
      <formula>0.499</formula>
    </cfRule>
  </conditionalFormatting>
  <conditionalFormatting sqref="G5">
    <cfRule type="cellIs" dxfId="75" priority="84" operator="between">
      <formula>0.00001</formula>
      <formula>0.499</formula>
    </cfRule>
  </conditionalFormatting>
  <conditionalFormatting sqref="H5:H7">
    <cfRule type="cellIs" dxfId="7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79">
        <f>INDICE!A3</f>
        <v>45017</v>
      </c>
      <c r="C3" s="779"/>
      <c r="D3" s="778" t="s">
        <v>115</v>
      </c>
      <c r="E3" s="778"/>
      <c r="F3" s="778" t="s">
        <v>116</v>
      </c>
      <c r="G3" s="778"/>
    </row>
    <row r="4" spans="1:7" x14ac:dyDescent="0.2">
      <c r="A4" s="66"/>
      <c r="B4" s="616" t="s">
        <v>47</v>
      </c>
      <c r="C4" s="197" t="s">
        <v>449</v>
      </c>
      <c r="D4" s="616" t="s">
        <v>47</v>
      </c>
      <c r="E4" s="197" t="s">
        <v>449</v>
      </c>
      <c r="F4" s="616" t="s">
        <v>47</v>
      </c>
      <c r="G4" s="197" t="s">
        <v>449</v>
      </c>
    </row>
    <row r="5" spans="1:7" ht="15" x14ac:dyDescent="0.25">
      <c r="A5" s="419" t="s">
        <v>114</v>
      </c>
      <c r="B5" s="422">
        <v>5258.7569999999996</v>
      </c>
      <c r="C5" s="420">
        <v>-4.01577214748123</v>
      </c>
      <c r="D5" s="421">
        <v>20191.53</v>
      </c>
      <c r="E5" s="420">
        <v>-1.9433224844601193</v>
      </c>
      <c r="F5" s="423">
        <v>63392.065999999992</v>
      </c>
      <c r="G5" s="420">
        <v>2.7776110089700468</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6">
        <f>INDICE!A3</f>
        <v>45017</v>
      </c>
      <c r="C3" s="777"/>
      <c r="D3" s="777" t="s">
        <v>115</v>
      </c>
      <c r="E3" s="777"/>
      <c r="F3" s="777" t="s">
        <v>116</v>
      </c>
      <c r="G3" s="777"/>
      <c r="H3" s="777"/>
    </row>
    <row r="4" spans="1:8" x14ac:dyDescent="0.2">
      <c r="A4" s="66"/>
      <c r="B4" s="63" t="s">
        <v>47</v>
      </c>
      <c r="C4" s="63" t="s">
        <v>421</v>
      </c>
      <c r="D4" s="63" t="s">
        <v>47</v>
      </c>
      <c r="E4" s="63" t="s">
        <v>421</v>
      </c>
      <c r="F4" s="63" t="s">
        <v>47</v>
      </c>
      <c r="G4" s="64" t="s">
        <v>421</v>
      </c>
      <c r="H4" s="64" t="s">
        <v>121</v>
      </c>
    </row>
    <row r="5" spans="1:8" x14ac:dyDescent="0.2">
      <c r="A5" s="3" t="s">
        <v>513</v>
      </c>
      <c r="B5" s="304">
        <v>84.024000000000001</v>
      </c>
      <c r="C5" s="72">
        <v>-1.0504498563286022</v>
      </c>
      <c r="D5" s="71">
        <v>370.75700000000001</v>
      </c>
      <c r="E5" s="72">
        <v>-17.025043081261327</v>
      </c>
      <c r="F5" s="71">
        <v>1059.596</v>
      </c>
      <c r="G5" s="72">
        <v>-21.698461083707436</v>
      </c>
      <c r="H5" s="307">
        <v>1.7010550466123913</v>
      </c>
    </row>
    <row r="6" spans="1:8" x14ac:dyDescent="0.2">
      <c r="A6" s="3" t="s">
        <v>48</v>
      </c>
      <c r="B6" s="305">
        <v>839.24099999999999</v>
      </c>
      <c r="C6" s="59">
        <v>2.5588352466448772</v>
      </c>
      <c r="D6" s="58">
        <v>3021.0299999999997</v>
      </c>
      <c r="E6" s="59">
        <v>-5.541332526226797</v>
      </c>
      <c r="F6" s="58">
        <v>9701.4500000000007</v>
      </c>
      <c r="G6" s="59">
        <v>-2.5624945576230145</v>
      </c>
      <c r="H6" s="308">
        <v>15.574521309968878</v>
      </c>
    </row>
    <row r="7" spans="1:8" x14ac:dyDescent="0.2">
      <c r="A7" s="3" t="s">
        <v>49</v>
      </c>
      <c r="B7" s="305">
        <v>787.12899999999991</v>
      </c>
      <c r="C7" s="59">
        <v>-9.2081526252653099</v>
      </c>
      <c r="D7" s="58">
        <v>3049.9259999999999</v>
      </c>
      <c r="E7" s="73">
        <v>-3.0142626551968572</v>
      </c>
      <c r="F7" s="58">
        <v>9486.4150000000009</v>
      </c>
      <c r="G7" s="59">
        <v>1.9930676562048628</v>
      </c>
      <c r="H7" s="308">
        <v>15.229308255230755</v>
      </c>
    </row>
    <row r="8" spans="1:8" x14ac:dyDescent="0.2">
      <c r="A8" s="3" t="s">
        <v>122</v>
      </c>
      <c r="B8" s="305">
        <v>2249.299</v>
      </c>
      <c r="C8" s="73">
        <v>1.1514623864614473</v>
      </c>
      <c r="D8" s="58">
        <v>8595.4759999999987</v>
      </c>
      <c r="E8" s="59">
        <v>2.4015923965637329</v>
      </c>
      <c r="F8" s="58">
        <v>26390.676000000003</v>
      </c>
      <c r="G8" s="59">
        <v>6.4926446296699343</v>
      </c>
      <c r="H8" s="308">
        <v>42.367083863389929</v>
      </c>
    </row>
    <row r="9" spans="1:8" x14ac:dyDescent="0.2">
      <c r="A9" s="3" t="s">
        <v>123</v>
      </c>
      <c r="B9" s="305">
        <v>343.70299999999997</v>
      </c>
      <c r="C9" s="59">
        <v>19.510210610133054</v>
      </c>
      <c r="D9" s="58">
        <v>1068.491</v>
      </c>
      <c r="E9" s="59">
        <v>-7.9827865647708416</v>
      </c>
      <c r="F9" s="58">
        <v>3550.8149999999996</v>
      </c>
      <c r="G9" s="73">
        <v>3.3572931378359199</v>
      </c>
      <c r="H9" s="308">
        <v>5.7004101330478569</v>
      </c>
    </row>
    <row r="10" spans="1:8" x14ac:dyDescent="0.2">
      <c r="A10" s="66" t="s">
        <v>601</v>
      </c>
      <c r="B10" s="306">
        <v>905.18500000000097</v>
      </c>
      <c r="C10" s="75">
        <v>-16.312957006594395</v>
      </c>
      <c r="D10" s="74">
        <v>3771.3860000000032</v>
      </c>
      <c r="E10" s="75">
        <v>-4.1960186101333417</v>
      </c>
      <c r="F10" s="74">
        <v>12101.565999999999</v>
      </c>
      <c r="G10" s="75">
        <v>0.66748881674855443</v>
      </c>
      <c r="H10" s="309">
        <v>19.427621391750183</v>
      </c>
    </row>
    <row r="11" spans="1:8" x14ac:dyDescent="0.2">
      <c r="A11" s="76" t="s">
        <v>114</v>
      </c>
      <c r="B11" s="77">
        <v>5208.5810000000001</v>
      </c>
      <c r="C11" s="78">
        <v>-2.8810783920332477</v>
      </c>
      <c r="D11" s="77">
        <v>19877.066000000003</v>
      </c>
      <c r="E11" s="78">
        <v>-1.9938227272005264</v>
      </c>
      <c r="F11" s="77">
        <v>62290.518000000004</v>
      </c>
      <c r="G11" s="78">
        <v>2.3684348528934698</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3" priority="3" operator="between">
      <formula>-0.5</formula>
      <formula>0.5</formula>
    </cfRule>
    <cfRule type="cellIs" dxfId="72" priority="4" operator="between">
      <formula>0</formula>
      <formula>0.49</formula>
    </cfRule>
  </conditionalFormatting>
  <conditionalFormatting sqref="E7">
    <cfRule type="cellIs" dxfId="71" priority="1" operator="between">
      <formula>0</formula>
      <formula>0.5</formula>
    </cfRule>
    <cfRule type="cellIs" dxfId="70"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8">
        <f>INDICE!A3</f>
        <v>45017</v>
      </c>
      <c r="B3" s="798">
        <v>41671</v>
      </c>
      <c r="C3" s="799">
        <v>41671</v>
      </c>
      <c r="D3" s="798">
        <v>41671</v>
      </c>
      <c r="E3" s="798">
        <v>41671</v>
      </c>
      <c r="F3" s="15"/>
    </row>
    <row r="4" spans="1:7" ht="15" x14ac:dyDescent="0.25">
      <c r="A4" s="1" t="s">
        <v>30</v>
      </c>
      <c r="B4" s="617">
        <v>0</v>
      </c>
      <c r="C4" s="425"/>
      <c r="D4" s="15" t="s">
        <v>251</v>
      </c>
      <c r="E4" s="488">
        <v>5208.5810000000001</v>
      </c>
    </row>
    <row r="5" spans="1:7" x14ac:dyDescent="0.2">
      <c r="A5" s="1" t="s">
        <v>252</v>
      </c>
      <c r="B5" s="166">
        <v>5619.31</v>
      </c>
      <c r="C5" s="236"/>
      <c r="D5" s="1" t="s">
        <v>253</v>
      </c>
      <c r="E5" s="166">
        <v>-333.935</v>
      </c>
    </row>
    <row r="6" spans="1:7" x14ac:dyDescent="0.2">
      <c r="A6" s="1" t="s">
        <v>473</v>
      </c>
      <c r="B6" s="166">
        <v>-114.81800000000001</v>
      </c>
      <c r="C6" s="236"/>
      <c r="D6" s="1" t="s">
        <v>254</v>
      </c>
      <c r="E6" s="166">
        <v>164.12478000000192</v>
      </c>
    </row>
    <row r="7" spans="1:7" x14ac:dyDescent="0.2">
      <c r="A7" s="1" t="s">
        <v>474</v>
      </c>
      <c r="B7" s="166">
        <v>39.403999999999229</v>
      </c>
      <c r="C7" s="236"/>
      <c r="D7" s="1" t="s">
        <v>475</v>
      </c>
      <c r="E7" s="166">
        <v>1503.3330000000001</v>
      </c>
    </row>
    <row r="8" spans="1:7" x14ac:dyDescent="0.2">
      <c r="A8" s="1" t="s">
        <v>476</v>
      </c>
      <c r="B8" s="166">
        <v>-285.13900000000001</v>
      </c>
      <c r="C8" s="236"/>
      <c r="D8" s="1" t="s">
        <v>477</v>
      </c>
      <c r="E8" s="166">
        <v>-1684.165</v>
      </c>
    </row>
    <row r="9" spans="1:7" ht="15" x14ac:dyDescent="0.25">
      <c r="A9" s="173" t="s">
        <v>58</v>
      </c>
      <c r="B9" s="428">
        <v>5258.7569999999996</v>
      </c>
      <c r="C9" s="236"/>
      <c r="D9" s="1" t="s">
        <v>256</v>
      </c>
      <c r="E9" s="166">
        <v>-321.07499999999999</v>
      </c>
    </row>
    <row r="10" spans="1:7" ht="15" x14ac:dyDescent="0.25">
      <c r="A10" s="1" t="s">
        <v>255</v>
      </c>
      <c r="B10" s="166">
        <v>-50.175999999999476</v>
      </c>
      <c r="C10" s="236"/>
      <c r="D10" s="173" t="s">
        <v>478</v>
      </c>
      <c r="E10" s="428">
        <v>4536.8637800000015</v>
      </c>
      <c r="G10" s="499"/>
    </row>
    <row r="11" spans="1:7" ht="15" x14ac:dyDescent="0.25">
      <c r="A11" s="173" t="s">
        <v>251</v>
      </c>
      <c r="B11" s="428">
        <v>5208.5810000000001</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6" t="s">
        <v>480</v>
      </c>
      <c r="B1" s="766"/>
      <c r="C1" s="766"/>
      <c r="D1" s="766"/>
      <c r="E1" s="192"/>
      <c r="F1" s="192"/>
      <c r="G1" s="6"/>
      <c r="H1" s="6"/>
      <c r="I1" s="6"/>
      <c r="J1" s="6"/>
    </row>
    <row r="2" spans="1:10" ht="14.25" customHeight="1" x14ac:dyDescent="0.2">
      <c r="A2" s="766"/>
      <c r="B2" s="766"/>
      <c r="C2" s="766"/>
      <c r="D2" s="766"/>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21">
        <v>2018</v>
      </c>
      <c r="B5" s="752" t="s">
        <v>587</v>
      </c>
      <c r="C5" s="753">
        <v>15.33</v>
      </c>
      <c r="D5" s="614">
        <v>4.928131416837787</v>
      </c>
    </row>
    <row r="6" spans="1:10" ht="14.25" customHeight="1" x14ac:dyDescent="0.2">
      <c r="A6" s="754">
        <v>2019</v>
      </c>
      <c r="B6" s="639" t="s">
        <v>588</v>
      </c>
      <c r="C6" s="640">
        <v>14.57</v>
      </c>
      <c r="D6" s="197">
        <v>-4.9575994781474213</v>
      </c>
    </row>
    <row r="7" spans="1:10" ht="14.25" customHeight="1" x14ac:dyDescent="0.2">
      <c r="A7" s="705" t="s">
        <v>509</v>
      </c>
      <c r="B7" s="195" t="s">
        <v>589</v>
      </c>
      <c r="C7" s="707">
        <v>13.86</v>
      </c>
      <c r="D7" s="196">
        <v>-4.8730267673301357</v>
      </c>
    </row>
    <row r="8" spans="1:10" ht="14.25" customHeight="1" x14ac:dyDescent="0.2">
      <c r="A8" s="705" t="s">
        <v>509</v>
      </c>
      <c r="B8" s="195" t="s">
        <v>591</v>
      </c>
      <c r="C8" s="707">
        <v>13.17</v>
      </c>
      <c r="D8" s="196">
        <v>-4.9783549783549752</v>
      </c>
    </row>
    <row r="9" spans="1:10" ht="14.25" customHeight="1" x14ac:dyDescent="0.2">
      <c r="A9" s="705" t="s">
        <v>509</v>
      </c>
      <c r="B9" s="195" t="s">
        <v>592</v>
      </c>
      <c r="C9" s="707">
        <v>12.77</v>
      </c>
      <c r="D9" s="196">
        <v>-3.0372057706909672</v>
      </c>
    </row>
    <row r="10" spans="1:10" ht="14.25" customHeight="1" x14ac:dyDescent="0.2">
      <c r="A10" s="705" t="s">
        <v>509</v>
      </c>
      <c r="B10" s="195" t="s">
        <v>594</v>
      </c>
      <c r="C10" s="707">
        <v>12.15</v>
      </c>
      <c r="D10" s="196">
        <v>-4.8551292090837839</v>
      </c>
    </row>
    <row r="11" spans="1:10" ht="14.25" customHeight="1" x14ac:dyDescent="0.2">
      <c r="A11" s="706" t="s">
        <v>509</v>
      </c>
      <c r="B11" s="198" t="s">
        <v>596</v>
      </c>
      <c r="C11" s="625">
        <v>12.74</v>
      </c>
      <c r="D11" s="199">
        <v>4.8559670781892992</v>
      </c>
    </row>
    <row r="12" spans="1:10" ht="14.25" customHeight="1" x14ac:dyDescent="0.2">
      <c r="A12" s="754">
        <v>2020</v>
      </c>
      <c r="B12" s="639" t="s">
        <v>613</v>
      </c>
      <c r="C12" s="640">
        <v>13.37</v>
      </c>
      <c r="D12" s="197">
        <v>4.9450549450549373</v>
      </c>
    </row>
    <row r="13" spans="1:10" ht="14.25" customHeight="1" x14ac:dyDescent="0.2">
      <c r="A13" s="705" t="s">
        <v>509</v>
      </c>
      <c r="B13" s="195" t="s">
        <v>618</v>
      </c>
      <c r="C13" s="707">
        <v>12.71</v>
      </c>
      <c r="D13" s="196">
        <v>-4.9364248317127783</v>
      </c>
    </row>
    <row r="14" spans="1:10" ht="14.25" customHeight="1" x14ac:dyDescent="0.2">
      <c r="A14" s="705" t="s">
        <v>509</v>
      </c>
      <c r="B14" s="195" t="s">
        <v>619</v>
      </c>
      <c r="C14" s="707">
        <v>12.09</v>
      </c>
      <c r="D14" s="196">
        <v>-4.8780487804878128</v>
      </c>
    </row>
    <row r="15" spans="1:10" ht="14.25" customHeight="1" x14ac:dyDescent="0.2">
      <c r="A15" s="706" t="s">
        <v>509</v>
      </c>
      <c r="B15" s="198" t="s">
        <v>620</v>
      </c>
      <c r="C15" s="625">
        <v>12.68</v>
      </c>
      <c r="D15" s="199">
        <v>4.8800661703887496</v>
      </c>
    </row>
    <row r="16" spans="1:10" ht="14.25" customHeight="1" x14ac:dyDescent="0.2">
      <c r="A16" s="754">
        <v>2021</v>
      </c>
      <c r="B16" s="639" t="s">
        <v>621</v>
      </c>
      <c r="C16" s="640">
        <v>13.3</v>
      </c>
      <c r="D16" s="197">
        <v>4.8895899053627838</v>
      </c>
      <c r="F16" s="3" t="s">
        <v>369</v>
      </c>
    </row>
    <row r="17" spans="1:4" ht="14.25" customHeight="1" x14ac:dyDescent="0.2">
      <c r="A17" s="705" t="s">
        <v>509</v>
      </c>
      <c r="B17" s="195" t="s">
        <v>622</v>
      </c>
      <c r="C17" s="707">
        <v>13.96</v>
      </c>
      <c r="D17" s="196">
        <v>4.9624060150375948</v>
      </c>
    </row>
    <row r="18" spans="1:4" ht="14.25" customHeight="1" x14ac:dyDescent="0.2">
      <c r="A18" s="705" t="s">
        <v>509</v>
      </c>
      <c r="B18" s="195" t="s">
        <v>624</v>
      </c>
      <c r="C18" s="707">
        <v>14.64</v>
      </c>
      <c r="D18" s="196">
        <v>4.871060171919769</v>
      </c>
    </row>
    <row r="19" spans="1:4" ht="14.25" customHeight="1" x14ac:dyDescent="0.2">
      <c r="A19" s="705" t="s">
        <v>509</v>
      </c>
      <c r="B19" s="195" t="s">
        <v>631</v>
      </c>
      <c r="C19" s="707">
        <v>15.37</v>
      </c>
      <c r="D19" s="196">
        <v>4.9863387978141978</v>
      </c>
    </row>
    <row r="20" spans="1:4" ht="14.25" customHeight="1" x14ac:dyDescent="0.2">
      <c r="A20" s="705" t="s">
        <v>509</v>
      </c>
      <c r="B20" s="195" t="s">
        <v>636</v>
      </c>
      <c r="C20" s="707">
        <v>16.12</v>
      </c>
      <c r="D20" s="196">
        <v>4.8796356538711896</v>
      </c>
    </row>
    <row r="21" spans="1:4" ht="14.25" customHeight="1" x14ac:dyDescent="0.2">
      <c r="A21" s="706" t="s">
        <v>509</v>
      </c>
      <c r="B21" s="198" t="s">
        <v>653</v>
      </c>
      <c r="C21" s="625">
        <v>16.920000000000002</v>
      </c>
      <c r="D21" s="199">
        <v>4.9627791563275476</v>
      </c>
    </row>
    <row r="22" spans="1:4" ht="14.25" customHeight="1" x14ac:dyDescent="0.2">
      <c r="A22" s="754">
        <v>2022</v>
      </c>
      <c r="B22" s="639" t="s">
        <v>661</v>
      </c>
      <c r="C22" s="640">
        <v>17.75</v>
      </c>
      <c r="D22" s="197">
        <v>4.905437352245853</v>
      </c>
    </row>
    <row r="23" spans="1:4" ht="14.25" customHeight="1" x14ac:dyDescent="0.2">
      <c r="A23" s="705" t="s">
        <v>509</v>
      </c>
      <c r="B23" s="195" t="s">
        <v>665</v>
      </c>
      <c r="C23" s="707">
        <v>18.63</v>
      </c>
      <c r="D23" s="196">
        <v>4.9577464788732337</v>
      </c>
    </row>
    <row r="24" spans="1:4" ht="14.25" customHeight="1" x14ac:dyDescent="0.2">
      <c r="A24" s="705" t="s">
        <v>509</v>
      </c>
      <c r="B24" s="195" t="s">
        <v>680</v>
      </c>
      <c r="C24" s="707">
        <v>19.55</v>
      </c>
      <c r="D24" s="196">
        <v>4.9382716049382811</v>
      </c>
    </row>
    <row r="25" spans="1:4" ht="14.25" customHeight="1" x14ac:dyDescent="0.2">
      <c r="A25" s="706" t="s">
        <v>509</v>
      </c>
      <c r="B25" s="198" t="s">
        <v>676</v>
      </c>
      <c r="C25" s="625">
        <v>18.579999999999998</v>
      </c>
      <c r="D25" s="199">
        <v>-4.9616368286445134</v>
      </c>
    </row>
    <row r="26" spans="1:4" ht="14.25" customHeight="1" x14ac:dyDescent="0.2">
      <c r="A26" s="754">
        <v>2023</v>
      </c>
      <c r="B26" s="195" t="s">
        <v>681</v>
      </c>
      <c r="C26" s="707">
        <v>17.66</v>
      </c>
      <c r="D26" s="196">
        <v>-4.9515608180839523</v>
      </c>
    </row>
    <row r="27" spans="1:4" ht="14.25" customHeight="1" x14ac:dyDescent="0.2">
      <c r="A27" s="706" t="s">
        <v>509</v>
      </c>
      <c r="B27" s="198" t="s">
        <v>690</v>
      </c>
      <c r="C27" s="625">
        <v>16.79</v>
      </c>
      <c r="D27" s="199">
        <v>-4.9263873159682952</v>
      </c>
    </row>
    <row r="28" spans="1:4" ht="14.25" customHeight="1" x14ac:dyDescent="0.2">
      <c r="A28" s="641"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8" t="s">
        <v>696</v>
      </c>
      <c r="C3" s="770" t="s">
        <v>420</v>
      </c>
      <c r="D3" s="768" t="s">
        <v>697</v>
      </c>
      <c r="E3" s="770" t="s">
        <v>420</v>
      </c>
      <c r="F3" s="772" t="s">
        <v>698</v>
      </c>
    </row>
    <row r="4" spans="1:6" ht="14.85" customHeight="1" x14ac:dyDescent="0.2">
      <c r="A4" s="497"/>
      <c r="B4" s="769"/>
      <c r="C4" s="771"/>
      <c r="D4" s="769"/>
      <c r="E4" s="771"/>
      <c r="F4" s="773"/>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8">
        <v>119066.745292566</v>
      </c>
      <c r="C12" s="469">
        <v>100</v>
      </c>
      <c r="D12" s="468">
        <v>117525.51589438341</v>
      </c>
      <c r="E12" s="469">
        <v>100</v>
      </c>
      <c r="F12" s="469">
        <v>1.3113998151411213</v>
      </c>
    </row>
    <row r="13" spans="1:6" x14ac:dyDescent="0.2">
      <c r="A13" s="718" t="s">
        <v>671</v>
      </c>
      <c r="B13" s="3"/>
      <c r="C13" s="3"/>
      <c r="D13" s="3"/>
      <c r="E13" s="3"/>
      <c r="F13" s="55" t="s">
        <v>570</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79" t="s">
        <v>260</v>
      </c>
      <c r="C3" s="779"/>
      <c r="D3" s="779"/>
      <c r="E3" s="778" t="s">
        <v>261</v>
      </c>
      <c r="F3" s="778"/>
    </row>
    <row r="4" spans="1:6" x14ac:dyDescent="0.2">
      <c r="A4" s="66"/>
      <c r="B4" s="201" t="s">
        <v>691</v>
      </c>
      <c r="C4" s="202" t="s">
        <v>688</v>
      </c>
      <c r="D4" s="201" t="s">
        <v>693</v>
      </c>
      <c r="E4" s="185" t="s">
        <v>262</v>
      </c>
      <c r="F4" s="184" t="s">
        <v>263</v>
      </c>
    </row>
    <row r="5" spans="1:6" x14ac:dyDescent="0.2">
      <c r="A5" s="427" t="s">
        <v>483</v>
      </c>
      <c r="B5" s="90">
        <v>163.90724734333332</v>
      </c>
      <c r="C5" s="90">
        <v>163.53318858709679</v>
      </c>
      <c r="D5" s="90">
        <v>180.49111125333332</v>
      </c>
      <c r="E5" s="90">
        <v>0.22873568323858298</v>
      </c>
      <c r="F5" s="90">
        <v>-9.1881887118104384</v>
      </c>
    </row>
    <row r="6" spans="1:6" x14ac:dyDescent="0.2">
      <c r="A6" s="66" t="s">
        <v>482</v>
      </c>
      <c r="B6" s="97">
        <v>150.51623948666668</v>
      </c>
      <c r="C6" s="199">
        <v>156.89340211612904</v>
      </c>
      <c r="D6" s="97">
        <v>183.07858810666667</v>
      </c>
      <c r="E6" s="97">
        <v>-4.0646467878503438</v>
      </c>
      <c r="F6" s="97">
        <v>-17.78599505094952</v>
      </c>
    </row>
    <row r="7" spans="1:6" x14ac:dyDescent="0.2">
      <c r="F7" s="55" t="s">
        <v>570</v>
      </c>
    </row>
    <row r="8" spans="1:6" x14ac:dyDescent="0.2">
      <c r="A8" s="641"/>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6" t="s">
        <v>668</v>
      </c>
      <c r="B1" s="766"/>
      <c r="C1" s="766"/>
      <c r="D1" s="3"/>
      <c r="E1" s="3"/>
    </row>
    <row r="2" spans="1:38" x14ac:dyDescent="0.2">
      <c r="A2" s="767"/>
      <c r="B2" s="766"/>
      <c r="C2" s="766"/>
      <c r="D2" s="3"/>
      <c r="E2" s="55" t="s">
        <v>259</v>
      </c>
    </row>
    <row r="3" spans="1:38" x14ac:dyDescent="0.2">
      <c r="A3" s="57"/>
      <c r="B3" s="203" t="s">
        <v>264</v>
      </c>
      <c r="C3" s="203" t="s">
        <v>265</v>
      </c>
      <c r="D3" s="203" t="s">
        <v>266</v>
      </c>
      <c r="E3" s="203" t="s">
        <v>267</v>
      </c>
    </row>
    <row r="4" spans="1:38" x14ac:dyDescent="0.2">
      <c r="A4" s="678" t="s">
        <v>268</v>
      </c>
      <c r="B4" s="732">
        <v>163.90724734333332</v>
      </c>
      <c r="C4" s="733">
        <v>28.446712348842972</v>
      </c>
      <c r="D4" s="733">
        <v>47.41131405449034</v>
      </c>
      <c r="E4" s="733">
        <v>88.049220940000012</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185.82666666666665</v>
      </c>
      <c r="C5" s="92">
        <v>29.669803921568626</v>
      </c>
      <c r="D5" s="92">
        <v>72.290062745098041</v>
      </c>
      <c r="E5" s="92">
        <v>83.866799999999984</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270</v>
      </c>
      <c r="B6" s="205">
        <v>160.13333333333333</v>
      </c>
      <c r="C6" s="92">
        <v>26.688888888888886</v>
      </c>
      <c r="D6" s="92">
        <v>56.309077777777773</v>
      </c>
      <c r="E6" s="92">
        <v>77.13536666666667</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173.99663333333336</v>
      </c>
      <c r="C7" s="92">
        <v>30.197762809917364</v>
      </c>
      <c r="D7" s="92">
        <v>60.015870523415998</v>
      </c>
      <c r="E7" s="92">
        <v>83.783000000000001</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271</v>
      </c>
      <c r="B8" s="205">
        <v>129.94850000000002</v>
      </c>
      <c r="C8" s="92">
        <v>21.658083333333341</v>
      </c>
      <c r="D8" s="92">
        <v>36.302250000000015</v>
      </c>
      <c r="E8" s="92">
        <v>71.988166666666672</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272</v>
      </c>
      <c r="B9" s="205">
        <v>141.68120000000002</v>
      </c>
      <c r="C9" s="92">
        <v>22.621368067226896</v>
      </c>
      <c r="D9" s="92">
        <v>36.970031932773125</v>
      </c>
      <c r="E9" s="92">
        <v>82.089799999999997</v>
      </c>
      <c r="F9" s="617"/>
      <c r="G9" s="617"/>
    </row>
    <row r="10" spans="1:38" x14ac:dyDescent="0.2">
      <c r="A10" s="204" t="s">
        <v>273</v>
      </c>
      <c r="B10" s="205">
        <v>147.62333333333333</v>
      </c>
      <c r="C10" s="92">
        <v>29.524666666666668</v>
      </c>
      <c r="D10" s="92">
        <v>40.600000000000016</v>
      </c>
      <c r="E10" s="92">
        <v>77.498666666666651</v>
      </c>
      <c r="F10" s="617"/>
      <c r="G10" s="617"/>
    </row>
    <row r="11" spans="1:38" x14ac:dyDescent="0.2">
      <c r="A11" s="204" t="s">
        <v>274</v>
      </c>
      <c r="B11" s="205">
        <v>199.5548</v>
      </c>
      <c r="C11" s="92">
        <v>39.910960000000003</v>
      </c>
      <c r="D11" s="92">
        <v>63.637339999999995</v>
      </c>
      <c r="E11" s="92">
        <v>96.006500000000003</v>
      </c>
      <c r="F11" s="617"/>
      <c r="G11" s="617"/>
    </row>
    <row r="12" spans="1:38" x14ac:dyDescent="0.2">
      <c r="A12" s="204" t="s">
        <v>275</v>
      </c>
      <c r="B12" s="205">
        <v>157.49666666666667</v>
      </c>
      <c r="C12" s="92">
        <v>26.249444444444446</v>
      </c>
      <c r="D12" s="92">
        <v>54.364822222222216</v>
      </c>
      <c r="E12" s="92">
        <v>76.882400000000004</v>
      </c>
      <c r="F12" s="617"/>
      <c r="G12" s="617"/>
    </row>
    <row r="13" spans="1:38" x14ac:dyDescent="0.2">
      <c r="A13" s="204" t="s">
        <v>276</v>
      </c>
      <c r="B13" s="205">
        <v>140.35313333333335</v>
      </c>
      <c r="C13" s="92">
        <v>25.309581420765031</v>
      </c>
      <c r="D13" s="92">
        <v>40.767118579234989</v>
      </c>
      <c r="E13" s="92">
        <v>74.27643333333333</v>
      </c>
      <c r="F13" s="617"/>
      <c r="G13" s="617"/>
    </row>
    <row r="14" spans="1:38" x14ac:dyDescent="0.2">
      <c r="A14" s="204" t="s">
        <v>205</v>
      </c>
      <c r="B14" s="205">
        <v>170.53</v>
      </c>
      <c r="C14" s="92">
        <v>28.42166666666667</v>
      </c>
      <c r="D14" s="92">
        <v>56.3001</v>
      </c>
      <c r="E14" s="92">
        <v>85.808233333333334</v>
      </c>
      <c r="F14" s="617"/>
      <c r="G14" s="617"/>
    </row>
    <row r="15" spans="1:38" x14ac:dyDescent="0.2">
      <c r="A15" s="204" t="s">
        <v>277</v>
      </c>
      <c r="B15" s="205">
        <v>196.14666666666668</v>
      </c>
      <c r="C15" s="92">
        <v>37.96387096774194</v>
      </c>
      <c r="D15" s="92">
        <v>72.241029032258069</v>
      </c>
      <c r="E15" s="92">
        <v>85.941766666666666</v>
      </c>
      <c r="F15" s="617"/>
      <c r="G15" s="617"/>
    </row>
    <row r="16" spans="1:38" x14ac:dyDescent="0.2">
      <c r="A16" s="204" t="s">
        <v>234</v>
      </c>
      <c r="B16" s="206">
        <v>194.52723333333333</v>
      </c>
      <c r="C16" s="196">
        <v>32.421205555555559</v>
      </c>
      <c r="D16" s="196">
        <v>69.130327777777765</v>
      </c>
      <c r="E16" s="196">
        <v>92.975700000000003</v>
      </c>
      <c r="F16" s="617"/>
      <c r="G16" s="617"/>
    </row>
    <row r="17" spans="1:13" x14ac:dyDescent="0.2">
      <c r="A17" s="204" t="s">
        <v>235</v>
      </c>
      <c r="B17" s="205">
        <v>192.82333333333332</v>
      </c>
      <c r="C17" s="92">
        <v>37.320645161290315</v>
      </c>
      <c r="D17" s="92">
        <v>71.534054838709693</v>
      </c>
      <c r="E17" s="92">
        <v>83.968633333333315</v>
      </c>
      <c r="F17" s="617"/>
      <c r="G17" s="617"/>
    </row>
    <row r="18" spans="1:13" x14ac:dyDescent="0.2">
      <c r="A18" s="204" t="s">
        <v>278</v>
      </c>
      <c r="B18" s="205">
        <v>161.27596666666665</v>
      </c>
      <c r="C18" s="92">
        <v>34.287016535433068</v>
      </c>
      <c r="D18" s="92">
        <v>32.972383464566917</v>
      </c>
      <c r="E18" s="92">
        <v>94.016566666666662</v>
      </c>
      <c r="F18" s="617"/>
      <c r="G18" s="617"/>
    </row>
    <row r="19" spans="1:13" x14ac:dyDescent="0.2">
      <c r="A19" s="3" t="s">
        <v>279</v>
      </c>
      <c r="B19" s="205">
        <v>161.48866666666666</v>
      </c>
      <c r="C19" s="92">
        <v>30.197067750677505</v>
      </c>
      <c r="D19" s="92">
        <v>50.334032249322505</v>
      </c>
      <c r="E19" s="92">
        <v>80.957566666666651</v>
      </c>
      <c r="F19" s="617"/>
      <c r="G19" s="617"/>
    </row>
    <row r="20" spans="1:13" x14ac:dyDescent="0.2">
      <c r="A20" s="3" t="s">
        <v>206</v>
      </c>
      <c r="B20" s="205">
        <v>187.27069999999998</v>
      </c>
      <c r="C20" s="92">
        <v>33.770126229508193</v>
      </c>
      <c r="D20" s="92">
        <v>72.839973770491781</v>
      </c>
      <c r="E20" s="92">
        <v>80.660600000000002</v>
      </c>
      <c r="F20" s="617"/>
      <c r="G20" s="617"/>
    </row>
    <row r="21" spans="1:13" x14ac:dyDescent="0.2">
      <c r="A21" s="3" t="s">
        <v>280</v>
      </c>
      <c r="B21" s="205">
        <v>164.4579</v>
      </c>
      <c r="C21" s="92">
        <v>28.542280165289256</v>
      </c>
      <c r="D21" s="92">
        <v>54.377153168044075</v>
      </c>
      <c r="E21" s="92">
        <v>81.538466666666665</v>
      </c>
      <c r="F21" s="617"/>
      <c r="G21" s="617"/>
    </row>
    <row r="22" spans="1:13" x14ac:dyDescent="0.2">
      <c r="A22" s="195" t="s">
        <v>281</v>
      </c>
      <c r="B22" s="205">
        <v>154.98556666666667</v>
      </c>
      <c r="C22" s="92">
        <v>26.898321487603305</v>
      </c>
      <c r="D22" s="92">
        <v>46.600078512396699</v>
      </c>
      <c r="E22" s="92">
        <v>81.487166666666667</v>
      </c>
      <c r="F22" s="617"/>
      <c r="G22" s="617"/>
    </row>
    <row r="23" spans="1:13" x14ac:dyDescent="0.2">
      <c r="A23" s="195" t="s">
        <v>282</v>
      </c>
      <c r="B23" s="207">
        <v>160.20666666666665</v>
      </c>
      <c r="C23" s="208">
        <v>22.097471264367815</v>
      </c>
      <c r="D23" s="208">
        <v>53.79879540229885</v>
      </c>
      <c r="E23" s="208">
        <v>84.310399999999987</v>
      </c>
      <c r="F23" s="617"/>
      <c r="G23" s="617"/>
    </row>
    <row r="24" spans="1:13" x14ac:dyDescent="0.2">
      <c r="A24" s="195" t="s">
        <v>283</v>
      </c>
      <c r="B24" s="207">
        <v>134</v>
      </c>
      <c r="C24" s="208">
        <v>20.440677966101696</v>
      </c>
      <c r="D24" s="208">
        <v>54.938322033898295</v>
      </c>
      <c r="E24" s="208">
        <v>58.621000000000016</v>
      </c>
      <c r="F24" s="617"/>
      <c r="G24" s="617"/>
    </row>
    <row r="25" spans="1:13" x14ac:dyDescent="0.2">
      <c r="A25" s="195" t="s">
        <v>545</v>
      </c>
      <c r="B25" s="207">
        <v>185.48333333333332</v>
      </c>
      <c r="C25" s="208">
        <v>32.191322314049586</v>
      </c>
      <c r="D25" s="208">
        <v>65.870977685950407</v>
      </c>
      <c r="E25" s="208">
        <v>87.421033333333327</v>
      </c>
      <c r="F25" s="617"/>
      <c r="G25" s="617"/>
    </row>
    <row r="26" spans="1:13" x14ac:dyDescent="0.2">
      <c r="A26" s="3" t="s">
        <v>284</v>
      </c>
      <c r="B26" s="207">
        <v>145.60923333333332</v>
      </c>
      <c r="C26" s="208">
        <v>27.22774281842818</v>
      </c>
      <c r="D26" s="208">
        <v>36.589057181571818</v>
      </c>
      <c r="E26" s="208">
        <v>81.792433333333321</v>
      </c>
      <c r="F26" s="617"/>
      <c r="G26" s="617"/>
    </row>
    <row r="27" spans="1:13" x14ac:dyDescent="0.2">
      <c r="A27" s="195" t="s">
        <v>236</v>
      </c>
      <c r="B27" s="207">
        <v>169.47666666666666</v>
      </c>
      <c r="C27" s="208">
        <v>31.690758807588075</v>
      </c>
      <c r="D27" s="208">
        <v>51.417174525745246</v>
      </c>
      <c r="E27" s="208">
        <v>86.368733333333338</v>
      </c>
      <c r="F27" s="617"/>
      <c r="G27" s="617"/>
    </row>
    <row r="28" spans="1:13" x14ac:dyDescent="0.2">
      <c r="A28" s="195" t="s">
        <v>547</v>
      </c>
      <c r="B28" s="205">
        <v>159.65879999999999</v>
      </c>
      <c r="C28" s="92">
        <v>27.70937851239669</v>
      </c>
      <c r="D28" s="92">
        <v>54.764288154269956</v>
      </c>
      <c r="E28" s="92">
        <v>77.18513333333334</v>
      </c>
      <c r="F28" s="617"/>
      <c r="G28" s="617"/>
    </row>
    <row r="29" spans="1:13" x14ac:dyDescent="0.2">
      <c r="A29" s="3" t="s">
        <v>285</v>
      </c>
      <c r="B29" s="207">
        <v>137.6986</v>
      </c>
      <c r="C29" s="208">
        <v>21.985490756302521</v>
      </c>
      <c r="D29" s="208">
        <v>35.981275910364133</v>
      </c>
      <c r="E29" s="208">
        <v>79.731833333333341</v>
      </c>
      <c r="F29" s="617"/>
      <c r="G29" s="617"/>
    </row>
    <row r="30" spans="1:13" x14ac:dyDescent="0.2">
      <c r="A30" s="3" t="s">
        <v>237</v>
      </c>
      <c r="B30" s="205">
        <v>179.40819999999999</v>
      </c>
      <c r="C30" s="92">
        <v>35.881639999999997</v>
      </c>
      <c r="D30" s="92">
        <v>55.759826666666662</v>
      </c>
      <c r="E30" s="92">
        <v>87.766733333333335</v>
      </c>
      <c r="F30" s="617"/>
      <c r="G30" s="617"/>
    </row>
    <row r="31" spans="1:13" x14ac:dyDescent="0.2">
      <c r="A31" s="651" t="s">
        <v>286</v>
      </c>
      <c r="B31" s="652">
        <v>175.16110608980787</v>
      </c>
      <c r="C31" s="652">
        <v>30.973610223197749</v>
      </c>
      <c r="D31" s="652">
        <v>60.02072919994346</v>
      </c>
      <c r="E31" s="652">
        <v>84.166766666666661</v>
      </c>
      <c r="F31" s="617"/>
      <c r="G31" s="617"/>
    </row>
    <row r="32" spans="1:13" x14ac:dyDescent="0.2">
      <c r="A32" s="650" t="s">
        <v>287</v>
      </c>
      <c r="B32" s="649">
        <v>180.22535294252279</v>
      </c>
      <c r="C32" s="649">
        <v>31.278780262751891</v>
      </c>
      <c r="D32" s="649">
        <v>64.821041944995727</v>
      </c>
      <c r="E32" s="649">
        <v>84.125530734775168</v>
      </c>
      <c r="F32" s="617"/>
      <c r="G32" s="617"/>
      <c r="M32" s="618"/>
    </row>
    <row r="33" spans="1:13" x14ac:dyDescent="0.2">
      <c r="A33" s="648" t="s">
        <v>288</v>
      </c>
      <c r="B33" s="653">
        <v>16.318105599189465</v>
      </c>
      <c r="C33" s="653">
        <v>2.8320679139089187</v>
      </c>
      <c r="D33" s="653">
        <v>17.409727890505387</v>
      </c>
      <c r="E33" s="653">
        <v>-3.9236902052248439</v>
      </c>
      <c r="F33" s="617"/>
      <c r="G33" s="617"/>
      <c r="M33" s="618"/>
    </row>
    <row r="34" spans="1:13" x14ac:dyDescent="0.2">
      <c r="A34" s="80"/>
      <c r="B34" s="3"/>
      <c r="C34" s="3"/>
      <c r="D34" s="3"/>
      <c r="E34" s="55" t="s">
        <v>570</v>
      </c>
    </row>
    <row r="35" spans="1:13" s="1" customFormat="1" ht="14.25" customHeight="1" x14ac:dyDescent="0.2">
      <c r="A35" s="800" t="s">
        <v>682</v>
      </c>
      <c r="B35" s="800"/>
      <c r="C35" s="800"/>
      <c r="D35" s="800"/>
      <c r="E35" s="800"/>
    </row>
    <row r="36" spans="1:13" s="1" customFormat="1" x14ac:dyDescent="0.2">
      <c r="A36" s="800"/>
      <c r="B36" s="800"/>
      <c r="C36" s="800"/>
      <c r="D36" s="800"/>
      <c r="E36" s="800"/>
    </row>
    <row r="37" spans="1:13" s="1" customFormat="1" x14ac:dyDescent="0.2">
      <c r="A37" s="800"/>
      <c r="B37" s="800"/>
      <c r="C37" s="800"/>
      <c r="D37" s="800"/>
      <c r="E37" s="800"/>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6" t="s">
        <v>669</v>
      </c>
      <c r="B1" s="766"/>
      <c r="C1" s="766"/>
      <c r="D1" s="3"/>
      <c r="E1" s="3"/>
    </row>
    <row r="2" spans="1:36" x14ac:dyDescent="0.2">
      <c r="A2" s="767"/>
      <c r="B2" s="766"/>
      <c r="C2" s="766"/>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8" t="s">
        <v>268</v>
      </c>
      <c r="B4" s="732">
        <v>150.51623948666668</v>
      </c>
      <c r="C4" s="733">
        <v>26.122653134049589</v>
      </c>
      <c r="D4" s="733">
        <v>38.042314069283762</v>
      </c>
      <c r="E4" s="733">
        <v>86.35127228333333</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269</v>
      </c>
      <c r="B5" s="205">
        <v>167.92333333333335</v>
      </c>
      <c r="C5" s="92">
        <v>26.811288515406165</v>
      </c>
      <c r="D5" s="92">
        <v>54.510144817927184</v>
      </c>
      <c r="E5" s="92">
        <v>86.601900000000001</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270</v>
      </c>
      <c r="B6" s="205">
        <v>158.55333333333334</v>
      </c>
      <c r="C6" s="92">
        <v>26.425555555555558</v>
      </c>
      <c r="D6" s="92">
        <v>48.642944444444439</v>
      </c>
      <c r="E6" s="92">
        <v>83.484833333333341</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172.78293333333335</v>
      </c>
      <c r="C7" s="92">
        <v>29.987120661157025</v>
      </c>
      <c r="D7" s="92">
        <v>59.767612672176327</v>
      </c>
      <c r="E7" s="92">
        <v>83.028199999999998</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271</v>
      </c>
      <c r="B8" s="205">
        <v>134.97903333333335</v>
      </c>
      <c r="C8" s="92">
        <v>22.496505555555558</v>
      </c>
      <c r="D8" s="92">
        <v>33.030094444444458</v>
      </c>
      <c r="E8" s="92">
        <v>79.452433333333332</v>
      </c>
      <c r="G8" s="617"/>
    </row>
    <row r="9" spans="1:36" x14ac:dyDescent="0.2">
      <c r="A9" s="204" t="s">
        <v>272</v>
      </c>
      <c r="B9" s="205">
        <v>147.71660000000003</v>
      </c>
      <c r="C9" s="92">
        <v>23.585003361344544</v>
      </c>
      <c r="D9" s="92">
        <v>34.069996638655482</v>
      </c>
      <c r="E9" s="92">
        <v>90.061599999999999</v>
      </c>
      <c r="G9" s="617"/>
    </row>
    <row r="10" spans="1:36" x14ac:dyDescent="0.2">
      <c r="A10" s="204" t="s">
        <v>273</v>
      </c>
      <c r="B10" s="205">
        <v>150.38666666666666</v>
      </c>
      <c r="C10" s="92">
        <v>30.077333333333332</v>
      </c>
      <c r="D10" s="92">
        <v>35.299999999999983</v>
      </c>
      <c r="E10" s="92">
        <v>85.009333333333345</v>
      </c>
      <c r="G10" s="617"/>
    </row>
    <row r="11" spans="1:36" x14ac:dyDescent="0.2">
      <c r="A11" s="204" t="s">
        <v>274</v>
      </c>
      <c r="B11" s="205">
        <v>165.51303333333334</v>
      </c>
      <c r="C11" s="92">
        <v>33.102606666666667</v>
      </c>
      <c r="D11" s="92">
        <v>44.325893333333347</v>
      </c>
      <c r="E11" s="92">
        <v>88.084533333333326</v>
      </c>
      <c r="G11" s="617"/>
    </row>
    <row r="12" spans="1:36" x14ac:dyDescent="0.2">
      <c r="A12" s="204" t="s">
        <v>275</v>
      </c>
      <c r="B12" s="205">
        <v>149.27333333333334</v>
      </c>
      <c r="C12" s="92">
        <v>24.878888888888891</v>
      </c>
      <c r="D12" s="92">
        <v>39.764844444444449</v>
      </c>
      <c r="E12" s="92">
        <v>84.629599999999996</v>
      </c>
      <c r="G12" s="617"/>
    </row>
    <row r="13" spans="1:36" x14ac:dyDescent="0.2">
      <c r="A13" s="204" t="s">
        <v>276</v>
      </c>
      <c r="B13" s="205">
        <v>148.58326666666667</v>
      </c>
      <c r="C13" s="92">
        <v>26.793703825136614</v>
      </c>
      <c r="D13" s="92">
        <v>44.119462841530066</v>
      </c>
      <c r="E13" s="92">
        <v>77.670099999999991</v>
      </c>
      <c r="G13" s="617"/>
    </row>
    <row r="14" spans="1:36" x14ac:dyDescent="0.2">
      <c r="A14" s="204" t="s">
        <v>205</v>
      </c>
      <c r="B14" s="205">
        <v>157.18666666666667</v>
      </c>
      <c r="C14" s="92">
        <v>26.19777777777778</v>
      </c>
      <c r="D14" s="92">
        <v>37.199922222222234</v>
      </c>
      <c r="E14" s="92">
        <v>93.788966666666653</v>
      </c>
      <c r="G14" s="617"/>
    </row>
    <row r="15" spans="1:36" x14ac:dyDescent="0.2">
      <c r="A15" s="204" t="s">
        <v>277</v>
      </c>
      <c r="B15" s="205">
        <v>192.90333333333334</v>
      </c>
      <c r="C15" s="92">
        <v>37.336129032258064</v>
      </c>
      <c r="D15" s="92">
        <v>51.051970967741944</v>
      </c>
      <c r="E15" s="92">
        <v>104.51523333333333</v>
      </c>
      <c r="G15" s="617"/>
    </row>
    <row r="16" spans="1:36" x14ac:dyDescent="0.2">
      <c r="A16" s="204" t="s">
        <v>234</v>
      </c>
      <c r="B16" s="206">
        <v>179.47050000000002</v>
      </c>
      <c r="C16" s="196">
        <v>29.911750000000001</v>
      </c>
      <c r="D16" s="196">
        <v>60.899916666666684</v>
      </c>
      <c r="E16" s="196">
        <v>88.658833333333334</v>
      </c>
      <c r="G16" s="617"/>
    </row>
    <row r="17" spans="1:11" x14ac:dyDescent="0.2">
      <c r="A17" s="204" t="s">
        <v>235</v>
      </c>
      <c r="B17" s="205">
        <v>164.93666666666667</v>
      </c>
      <c r="C17" s="92">
        <v>31.923225806451615</v>
      </c>
      <c r="D17" s="92">
        <v>42.433140860215062</v>
      </c>
      <c r="E17" s="92">
        <v>90.580299999999994</v>
      </c>
      <c r="G17" s="617"/>
    </row>
    <row r="18" spans="1:11" x14ac:dyDescent="0.2">
      <c r="A18" s="204" t="s">
        <v>278</v>
      </c>
      <c r="B18" s="205">
        <v>156.58080000000001</v>
      </c>
      <c r="C18" s="92">
        <v>33.288831496062997</v>
      </c>
      <c r="D18" s="92">
        <v>30.406368503937017</v>
      </c>
      <c r="E18" s="92">
        <v>92.885599999999997</v>
      </c>
      <c r="G18" s="617"/>
    </row>
    <row r="19" spans="1:11" x14ac:dyDescent="0.2">
      <c r="A19" s="3" t="s">
        <v>279</v>
      </c>
      <c r="B19" s="205">
        <v>159.30099999999999</v>
      </c>
      <c r="C19" s="92">
        <v>29.787991869918699</v>
      </c>
      <c r="D19" s="92">
        <v>44.54504146341462</v>
      </c>
      <c r="E19" s="92">
        <v>84.967966666666669</v>
      </c>
      <c r="G19" s="617"/>
    </row>
    <row r="20" spans="1:11" x14ac:dyDescent="0.2">
      <c r="A20" s="3" t="s">
        <v>206</v>
      </c>
      <c r="B20" s="205">
        <v>176.4109</v>
      </c>
      <c r="C20" s="92">
        <v>31.811801639344264</v>
      </c>
      <c r="D20" s="92">
        <v>61.740031693989067</v>
      </c>
      <c r="E20" s="92">
        <v>82.859066666666664</v>
      </c>
      <c r="G20" s="617"/>
    </row>
    <row r="21" spans="1:11" x14ac:dyDescent="0.2">
      <c r="A21" s="3" t="s">
        <v>280</v>
      </c>
      <c r="B21" s="205">
        <v>154.93963333333335</v>
      </c>
      <c r="C21" s="92">
        <v>26.89034958677686</v>
      </c>
      <c r="D21" s="92">
        <v>45.195050413223157</v>
      </c>
      <c r="E21" s="92">
        <v>82.854233333333326</v>
      </c>
      <c r="G21" s="617"/>
    </row>
    <row r="22" spans="1:11" x14ac:dyDescent="0.2">
      <c r="A22" s="195" t="s">
        <v>281</v>
      </c>
      <c r="B22" s="205">
        <v>144.41263333333333</v>
      </c>
      <c r="C22" s="92">
        <v>25.063349586776859</v>
      </c>
      <c r="D22" s="92">
        <v>37.200317079889807</v>
      </c>
      <c r="E22" s="92">
        <v>82.148966666666666</v>
      </c>
      <c r="G22" s="617"/>
    </row>
    <row r="23" spans="1:11" x14ac:dyDescent="0.2">
      <c r="A23" s="195" t="s">
        <v>282</v>
      </c>
      <c r="B23" s="207">
        <v>147.22666666666666</v>
      </c>
      <c r="C23" s="208">
        <v>20.307126436781608</v>
      </c>
      <c r="D23" s="208">
        <v>42.875106896551721</v>
      </c>
      <c r="E23" s="208">
        <v>84.04443333333333</v>
      </c>
      <c r="G23" s="617"/>
    </row>
    <row r="24" spans="1:11" x14ac:dyDescent="0.2">
      <c r="A24" s="195" t="s">
        <v>283</v>
      </c>
      <c r="B24" s="207">
        <v>121</v>
      </c>
      <c r="C24" s="208">
        <v>18.457627118644066</v>
      </c>
      <c r="D24" s="208">
        <v>47.240372881355938</v>
      </c>
      <c r="E24" s="208">
        <v>55.302</v>
      </c>
      <c r="G24" s="617"/>
    </row>
    <row r="25" spans="1:11" x14ac:dyDescent="0.2">
      <c r="A25" s="195" t="s">
        <v>545</v>
      </c>
      <c r="B25" s="207">
        <v>159.80666666666667</v>
      </c>
      <c r="C25" s="208">
        <v>27.735041322314046</v>
      </c>
      <c r="D25" s="208">
        <v>57.975192011019288</v>
      </c>
      <c r="E25" s="208">
        <v>74.096433333333337</v>
      </c>
      <c r="G25" s="617"/>
    </row>
    <row r="26" spans="1:11" x14ac:dyDescent="0.2">
      <c r="A26" s="3" t="s">
        <v>284</v>
      </c>
      <c r="B26" s="207">
        <v>144.00763333333333</v>
      </c>
      <c r="C26" s="208">
        <v>26.928256639566396</v>
      </c>
      <c r="D26" s="208">
        <v>32.955343360433602</v>
      </c>
      <c r="E26" s="208">
        <v>84.12403333333333</v>
      </c>
      <c r="G26" s="617"/>
    </row>
    <row r="27" spans="1:11" x14ac:dyDescent="0.2">
      <c r="A27" s="195" t="s">
        <v>236</v>
      </c>
      <c r="B27" s="207">
        <v>148.99666666666667</v>
      </c>
      <c r="C27" s="208">
        <v>27.861165311653117</v>
      </c>
      <c r="D27" s="208">
        <v>37.533768021680224</v>
      </c>
      <c r="E27" s="208">
        <v>83.601733333333328</v>
      </c>
      <c r="G27" s="617"/>
    </row>
    <row r="28" spans="1:11" x14ac:dyDescent="0.2">
      <c r="A28" s="195" t="s">
        <v>547</v>
      </c>
      <c r="B28" s="205">
        <v>147.05689999999998</v>
      </c>
      <c r="C28" s="92">
        <v>25.522271900826443</v>
      </c>
      <c r="D28" s="92">
        <v>36.040294765840201</v>
      </c>
      <c r="E28" s="92">
        <v>85.494333333333344</v>
      </c>
      <c r="G28" s="617"/>
    </row>
    <row r="29" spans="1:11" x14ac:dyDescent="0.2">
      <c r="A29" s="3" t="s">
        <v>285</v>
      </c>
      <c r="B29" s="207">
        <v>144.31986666666666</v>
      </c>
      <c r="C29" s="208">
        <v>23.042667787114848</v>
      </c>
      <c r="D29" s="208">
        <v>33.074898879551796</v>
      </c>
      <c r="E29" s="208">
        <v>88.202300000000008</v>
      </c>
      <c r="G29" s="617"/>
    </row>
    <row r="30" spans="1:11" x14ac:dyDescent="0.2">
      <c r="A30" s="3" t="s">
        <v>237</v>
      </c>
      <c r="B30" s="205">
        <v>195.66246666666663</v>
      </c>
      <c r="C30" s="92">
        <v>39.132493333333329</v>
      </c>
      <c r="D30" s="92">
        <v>35.991773333333299</v>
      </c>
      <c r="E30" s="92">
        <v>120.5382</v>
      </c>
      <c r="G30" s="617"/>
    </row>
    <row r="31" spans="1:11" x14ac:dyDescent="0.2">
      <c r="A31" s="651" t="s">
        <v>286</v>
      </c>
      <c r="B31" s="652">
        <v>164.04830433339686</v>
      </c>
      <c r="C31" s="652">
        <v>29.008541619929943</v>
      </c>
      <c r="D31" s="652">
        <v>48.489129380133591</v>
      </c>
      <c r="E31" s="652">
        <v>86.550633333333323</v>
      </c>
      <c r="G31" s="617"/>
    </row>
    <row r="32" spans="1:11" x14ac:dyDescent="0.2">
      <c r="A32" s="650" t="s">
        <v>287</v>
      </c>
      <c r="B32" s="649">
        <v>167.09055112617847</v>
      </c>
      <c r="C32" s="649">
        <v>28.999186559088827</v>
      </c>
      <c r="D32" s="649">
        <v>52.212250923951174</v>
      </c>
      <c r="E32" s="649">
        <v>85.879113643138467</v>
      </c>
      <c r="G32" s="617"/>
      <c r="H32" s="618"/>
      <c r="I32" s="618"/>
      <c r="J32" s="618"/>
      <c r="K32" s="618"/>
    </row>
    <row r="33" spans="1:11" x14ac:dyDescent="0.2">
      <c r="A33" s="648" t="s">
        <v>288</v>
      </c>
      <c r="B33" s="653">
        <v>16.574311639511791</v>
      </c>
      <c r="C33" s="653">
        <v>2.8765334250392378</v>
      </c>
      <c r="D33" s="653">
        <v>14.169936854667412</v>
      </c>
      <c r="E33" s="653">
        <v>-0.47215864019486276</v>
      </c>
      <c r="G33" s="617"/>
      <c r="H33" s="618"/>
      <c r="I33" s="618"/>
      <c r="J33" s="618"/>
      <c r="K33" s="618"/>
    </row>
    <row r="34" spans="1:11" x14ac:dyDescent="0.2">
      <c r="A34" s="80"/>
      <c r="B34" s="3"/>
      <c r="C34" s="3"/>
      <c r="D34" s="3"/>
      <c r="E34" s="55" t="s">
        <v>570</v>
      </c>
    </row>
    <row r="35" spans="1:11" s="1" customFormat="1" x14ac:dyDescent="0.2">
      <c r="A35" s="800" t="s">
        <v>682</v>
      </c>
      <c r="B35" s="800"/>
      <c r="C35" s="800"/>
      <c r="D35" s="800"/>
      <c r="E35" s="800"/>
    </row>
    <row r="36" spans="1:11" s="1" customFormat="1" x14ac:dyDescent="0.2">
      <c r="A36" s="800"/>
      <c r="B36" s="800"/>
      <c r="C36" s="800"/>
      <c r="D36" s="800"/>
      <c r="E36" s="800"/>
    </row>
    <row r="37" spans="1:11" s="1" customFormat="1" x14ac:dyDescent="0.2">
      <c r="A37" s="800"/>
      <c r="B37" s="800"/>
      <c r="C37" s="800"/>
      <c r="D37" s="800"/>
      <c r="E37" s="800"/>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6" t="s">
        <v>35</v>
      </c>
      <c r="B1" s="766"/>
      <c r="C1" s="766"/>
    </row>
    <row r="2" spans="1:3" x14ac:dyDescent="0.2">
      <c r="A2" s="766"/>
      <c r="B2" s="766"/>
      <c r="C2" s="766"/>
    </row>
    <row r="3" spans="1:3" x14ac:dyDescent="0.2">
      <c r="A3" s="54"/>
      <c r="B3" s="3"/>
      <c r="C3" s="55" t="s">
        <v>259</v>
      </c>
    </row>
    <row r="4" spans="1:3" x14ac:dyDescent="0.2">
      <c r="A4" s="57"/>
      <c r="B4" s="203" t="s">
        <v>264</v>
      </c>
      <c r="C4" s="203" t="s">
        <v>267</v>
      </c>
    </row>
    <row r="5" spans="1:3" x14ac:dyDescent="0.2">
      <c r="A5" s="678" t="s">
        <v>268</v>
      </c>
      <c r="B5" s="679">
        <v>100.89713333333333</v>
      </c>
      <c r="C5" s="680">
        <v>73.715033333333324</v>
      </c>
    </row>
    <row r="6" spans="1:3" x14ac:dyDescent="0.2">
      <c r="A6" s="204" t="s">
        <v>269</v>
      </c>
      <c r="B6" s="466">
        <v>106.85773333333334</v>
      </c>
      <c r="C6" s="467">
        <v>75.631499999999988</v>
      </c>
    </row>
    <row r="7" spans="1:3" x14ac:dyDescent="0.2">
      <c r="A7" s="204" t="s">
        <v>270</v>
      </c>
      <c r="B7" s="466">
        <v>115.99696666666667</v>
      </c>
      <c r="C7" s="467">
        <v>77.367966666666661</v>
      </c>
    </row>
    <row r="8" spans="1:3" x14ac:dyDescent="0.2">
      <c r="A8" s="204" t="s">
        <v>233</v>
      </c>
      <c r="B8" s="466">
        <v>88.763000000000005</v>
      </c>
      <c r="C8" s="467">
        <v>71.493066666666678</v>
      </c>
    </row>
    <row r="9" spans="1:3" x14ac:dyDescent="0.2">
      <c r="A9" s="204" t="s">
        <v>271</v>
      </c>
      <c r="B9" s="466">
        <v>113.04896666666669</v>
      </c>
      <c r="C9" s="467">
        <v>61.177633333333333</v>
      </c>
    </row>
    <row r="10" spans="1:3" x14ac:dyDescent="0.2">
      <c r="A10" s="204" t="s">
        <v>272</v>
      </c>
      <c r="B10" s="466">
        <v>104.32736666666668</v>
      </c>
      <c r="C10" s="467">
        <v>84.499833333333328</v>
      </c>
    </row>
    <row r="11" spans="1:3" x14ac:dyDescent="0.2">
      <c r="A11" s="204" t="s">
        <v>273</v>
      </c>
      <c r="B11" s="466">
        <v>92.6</v>
      </c>
      <c r="C11" s="467">
        <v>71.97999999999999</v>
      </c>
    </row>
    <row r="12" spans="1:3" x14ac:dyDescent="0.2">
      <c r="A12" s="204" t="s">
        <v>274</v>
      </c>
      <c r="B12" s="466">
        <v>173.03243333333336</v>
      </c>
      <c r="C12" s="467">
        <v>101.05109999999999</v>
      </c>
    </row>
    <row r="13" spans="1:3" x14ac:dyDescent="0.2">
      <c r="A13" s="204" t="s">
        <v>275</v>
      </c>
      <c r="B13" s="466">
        <v>0</v>
      </c>
      <c r="C13" s="467">
        <v>0</v>
      </c>
    </row>
    <row r="14" spans="1:3" x14ac:dyDescent="0.2">
      <c r="A14" s="204" t="s">
        <v>276</v>
      </c>
      <c r="B14" s="466">
        <v>109.06800000000001</v>
      </c>
      <c r="C14" s="467">
        <v>73.797766666666675</v>
      </c>
    </row>
    <row r="15" spans="1:3" x14ac:dyDescent="0.2">
      <c r="A15" s="204" t="s">
        <v>205</v>
      </c>
      <c r="B15" s="466">
        <v>111.04333333333334</v>
      </c>
      <c r="C15" s="467">
        <v>86.73593333333335</v>
      </c>
    </row>
    <row r="16" spans="1:3" x14ac:dyDescent="0.2">
      <c r="A16" s="204" t="s">
        <v>277</v>
      </c>
      <c r="B16" s="466">
        <v>144.05666666666667</v>
      </c>
      <c r="C16" s="467">
        <v>88.594766666666672</v>
      </c>
    </row>
    <row r="17" spans="1:3" x14ac:dyDescent="0.2">
      <c r="A17" s="204" t="s">
        <v>234</v>
      </c>
      <c r="B17" s="466">
        <v>126.50356666666667</v>
      </c>
      <c r="C17" s="467">
        <v>89.799466666666675</v>
      </c>
    </row>
    <row r="18" spans="1:3" x14ac:dyDescent="0.2">
      <c r="A18" s="204" t="s">
        <v>235</v>
      </c>
      <c r="B18" s="466">
        <v>123.95666666666666</v>
      </c>
      <c r="C18" s="467">
        <v>70.727900000000005</v>
      </c>
    </row>
    <row r="19" spans="1:3" x14ac:dyDescent="0.2">
      <c r="A19" s="204" t="s">
        <v>278</v>
      </c>
      <c r="B19" s="466">
        <v>156.58080000000001</v>
      </c>
      <c r="C19" s="467">
        <v>92.885599999999997</v>
      </c>
    </row>
    <row r="20" spans="1:3" x14ac:dyDescent="0.2">
      <c r="A20" s="204" t="s">
        <v>279</v>
      </c>
      <c r="B20" s="466">
        <v>94.646999999999991</v>
      </c>
      <c r="C20" s="467">
        <v>70.275700000000001</v>
      </c>
    </row>
    <row r="21" spans="1:3" x14ac:dyDescent="0.2">
      <c r="A21" s="204" t="s">
        <v>206</v>
      </c>
      <c r="B21" s="466">
        <v>150.81100000000001</v>
      </c>
      <c r="C21" s="467">
        <v>83.294799999999995</v>
      </c>
    </row>
    <row r="22" spans="1:3" x14ac:dyDescent="0.2">
      <c r="A22" s="204" t="s">
        <v>280</v>
      </c>
      <c r="B22" s="466">
        <v>108.41853333333333</v>
      </c>
      <c r="C22" s="467">
        <v>83.435866666666669</v>
      </c>
    </row>
    <row r="23" spans="1:3" x14ac:dyDescent="0.2">
      <c r="A23" s="204" t="s">
        <v>281</v>
      </c>
      <c r="B23" s="466">
        <v>87.848033333333333</v>
      </c>
      <c r="C23" s="467">
        <v>70.487666666666669</v>
      </c>
    </row>
    <row r="24" spans="1:3" x14ac:dyDescent="0.2">
      <c r="A24" s="204" t="s">
        <v>282</v>
      </c>
      <c r="B24" s="466">
        <v>93.276666666666671</v>
      </c>
      <c r="C24" s="467">
        <v>73.511466666666664</v>
      </c>
    </row>
    <row r="25" spans="1:3" x14ac:dyDescent="0.2">
      <c r="A25" s="204" t="s">
        <v>283</v>
      </c>
      <c r="B25" s="466">
        <v>100</v>
      </c>
      <c r="C25" s="467">
        <v>61.536999999999999</v>
      </c>
    </row>
    <row r="26" spans="1:3" x14ac:dyDescent="0.2">
      <c r="A26" s="204" t="s">
        <v>545</v>
      </c>
      <c r="B26" s="466">
        <v>0</v>
      </c>
      <c r="C26" s="467">
        <v>0</v>
      </c>
    </row>
    <row r="27" spans="1:3" x14ac:dyDescent="0.2">
      <c r="A27" s="204" t="s">
        <v>284</v>
      </c>
      <c r="B27" s="466">
        <v>116.58139999999999</v>
      </c>
      <c r="C27" s="467">
        <v>89.793833333333339</v>
      </c>
    </row>
    <row r="28" spans="1:3" x14ac:dyDescent="0.2">
      <c r="A28" s="204" t="s">
        <v>236</v>
      </c>
      <c r="B28" s="466">
        <v>148.36666666666667</v>
      </c>
      <c r="C28" s="467">
        <v>81.703333333333333</v>
      </c>
    </row>
    <row r="29" spans="1:3" x14ac:dyDescent="0.2">
      <c r="A29" s="204" t="s">
        <v>547</v>
      </c>
      <c r="B29" s="466">
        <v>99.004733333333334</v>
      </c>
      <c r="C29" s="467">
        <v>73.242699999999999</v>
      </c>
    </row>
    <row r="30" spans="1:3" x14ac:dyDescent="0.2">
      <c r="A30" s="204" t="s">
        <v>285</v>
      </c>
      <c r="B30" s="466">
        <v>122.95516666666666</v>
      </c>
      <c r="C30" s="467">
        <v>70.249433333333329</v>
      </c>
    </row>
    <row r="31" spans="1:3" x14ac:dyDescent="0.2">
      <c r="A31" s="204" t="s">
        <v>237</v>
      </c>
      <c r="B31" s="466">
        <v>126.08876666666666</v>
      </c>
      <c r="C31" s="467">
        <v>64.887866666666667</v>
      </c>
    </row>
    <row r="32" spans="1:3" x14ac:dyDescent="0.2">
      <c r="A32" s="651" t="s">
        <v>286</v>
      </c>
      <c r="B32" s="655">
        <v>112.52560136793925</v>
      </c>
      <c r="C32" s="655">
        <v>79.062399999999997</v>
      </c>
    </row>
    <row r="33" spans="1:5" x14ac:dyDescent="0.2">
      <c r="A33" s="650" t="s">
        <v>287</v>
      </c>
      <c r="B33" s="654">
        <v>111.33031902915363</v>
      </c>
      <c r="C33" s="654">
        <v>78.640522572522144</v>
      </c>
    </row>
    <row r="34" spans="1:5" x14ac:dyDescent="0.2">
      <c r="A34" s="648" t="s">
        <v>288</v>
      </c>
      <c r="B34" s="664">
        <v>10.433185695820299</v>
      </c>
      <c r="C34" s="664">
        <v>4.9254892391888205</v>
      </c>
    </row>
    <row r="35" spans="1:5" x14ac:dyDescent="0.2">
      <c r="A35" s="80"/>
      <c r="B35" s="3"/>
      <c r="C35" s="55" t="s">
        <v>514</v>
      </c>
    </row>
    <row r="36" spans="1:5" x14ac:dyDescent="0.2">
      <c r="A36" s="80" t="s">
        <v>484</v>
      </c>
      <c r="B36" s="80"/>
      <c r="C36" s="80"/>
    </row>
    <row r="37" spans="1:5" s="1" customFormat="1" x14ac:dyDescent="0.2">
      <c r="A37" s="800"/>
      <c r="B37" s="800"/>
      <c r="C37" s="800"/>
      <c r="D37" s="800"/>
      <c r="E37" s="800"/>
    </row>
    <row r="38" spans="1:5" s="1" customFormat="1" x14ac:dyDescent="0.2">
      <c r="A38" s="800"/>
      <c r="B38" s="800"/>
      <c r="C38" s="800"/>
      <c r="D38" s="800"/>
      <c r="E38" s="800"/>
    </row>
    <row r="39" spans="1:5" s="1" customFormat="1" x14ac:dyDescent="0.2">
      <c r="A39" s="800"/>
      <c r="B39" s="800"/>
      <c r="C39" s="800"/>
      <c r="D39" s="800"/>
      <c r="E39" s="800"/>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1"/>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A4" s="444"/>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543" t="s">
        <v>290</v>
      </c>
      <c r="B5" s="544">
        <v>113.18727272727274</v>
      </c>
      <c r="C5" s="544">
        <v>122.88727272727273</v>
      </c>
      <c r="D5" s="544">
        <v>112.00476190476192</v>
      </c>
      <c r="E5" s="544">
        <v>100.31869565217391</v>
      </c>
      <c r="F5" s="544">
        <v>89.791818181818186</v>
      </c>
      <c r="G5" s="544">
        <v>93.502380952380946</v>
      </c>
      <c r="H5" s="544">
        <v>91.298636363636348</v>
      </c>
      <c r="I5" s="544">
        <v>81.055000000000007</v>
      </c>
      <c r="J5" s="544">
        <v>82.527142857142849</v>
      </c>
      <c r="K5" s="544">
        <v>82.533500000000004</v>
      </c>
      <c r="L5" s="544">
        <v>78.418695652173909</v>
      </c>
      <c r="M5" s="544">
        <v>84.723157894736843</v>
      </c>
    </row>
    <row r="6" spans="1:13" x14ac:dyDescent="0.2">
      <c r="A6" s="545" t="s">
        <v>291</v>
      </c>
      <c r="B6" s="544">
        <v>109.55238095238097</v>
      </c>
      <c r="C6" s="544">
        <v>114.62954545454546</v>
      </c>
      <c r="D6" s="544">
        <v>101.61899999999999</v>
      </c>
      <c r="E6" s="544">
        <v>93.665217391304353</v>
      </c>
      <c r="F6" s="544">
        <v>84.258095238095251</v>
      </c>
      <c r="G6" s="544">
        <v>87.554761904761904</v>
      </c>
      <c r="H6" s="544">
        <v>84.370476190476182</v>
      </c>
      <c r="I6" s="544">
        <v>76.437142857142888</v>
      </c>
      <c r="J6" s="544">
        <v>78.123000000000019</v>
      </c>
      <c r="K6" s="544">
        <v>76.832631578947371</v>
      </c>
      <c r="L6" s="544">
        <v>73.277826086956523</v>
      </c>
      <c r="M6" s="544">
        <v>79.446315789473672</v>
      </c>
    </row>
    <row r="7" spans="1:13" x14ac:dyDescent="0.2">
      <c r="A7" s="546" t="s">
        <v>292</v>
      </c>
      <c r="B7" s="547">
        <v>1.05785</v>
      </c>
      <c r="C7" s="547">
        <v>1.0565818181818178</v>
      </c>
      <c r="D7" s="547">
        <v>1.0178904761904761</v>
      </c>
      <c r="E7" s="547">
        <v>1.0128434782608693</v>
      </c>
      <c r="F7" s="547">
        <v>0.99037727272727283</v>
      </c>
      <c r="G7" s="547">
        <v>0.9825666666666667</v>
      </c>
      <c r="H7" s="547">
        <v>1.0201272727272725</v>
      </c>
      <c r="I7" s="547">
        <v>1.0588809523809526</v>
      </c>
      <c r="J7" s="547">
        <v>1.0769</v>
      </c>
      <c r="K7" s="547">
        <v>1.07151</v>
      </c>
      <c r="L7" s="547">
        <v>1.0705826086956522</v>
      </c>
      <c r="M7" s="547">
        <v>1.096772222222222</v>
      </c>
    </row>
    <row r="8" spans="1:13" x14ac:dyDescent="0.2">
      <c r="M8" s="161" t="s">
        <v>293</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9"/>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A4" s="444"/>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490" t="s">
        <v>294</v>
      </c>
      <c r="B5" s="399"/>
      <c r="C5" s="399"/>
      <c r="D5" s="399"/>
      <c r="E5" s="399"/>
      <c r="F5" s="399"/>
      <c r="G5" s="399"/>
      <c r="H5" s="399"/>
      <c r="I5" s="399"/>
      <c r="J5" s="399"/>
      <c r="K5" s="399"/>
      <c r="L5" s="399"/>
      <c r="M5" s="399"/>
    </row>
    <row r="6" spans="1:13" x14ac:dyDescent="0.2">
      <c r="A6" s="550" t="s">
        <v>295</v>
      </c>
      <c r="B6" s="398">
        <v>115.54272727272725</v>
      </c>
      <c r="C6" s="398">
        <v>119.94045454545454</v>
      </c>
      <c r="D6" s="398">
        <v>109.39619047619048</v>
      </c>
      <c r="E6" s="398">
        <v>103.18826086956521</v>
      </c>
      <c r="F6" s="398">
        <v>95.978636363636369</v>
      </c>
      <c r="G6" s="398">
        <v>95.850952380952378</v>
      </c>
      <c r="H6" s="398">
        <v>92.337272727272719</v>
      </c>
      <c r="I6" s="398">
        <v>83.465909090909079</v>
      </c>
      <c r="J6" s="398">
        <v>84.219090909090909</v>
      </c>
      <c r="K6" s="398">
        <v>82.194999999999993</v>
      </c>
      <c r="L6" s="398">
        <v>79.618695652173912</v>
      </c>
      <c r="M6" s="398">
        <v>84.483000000000018</v>
      </c>
    </row>
    <row r="7" spans="1:13" x14ac:dyDescent="0.2">
      <c r="A7" s="550" t="s">
        <v>296</v>
      </c>
      <c r="B7" s="398">
        <v>107.83590909090911</v>
      </c>
      <c r="C7" s="398">
        <v>111.54318181818181</v>
      </c>
      <c r="D7" s="398">
        <v>100.4852380952381</v>
      </c>
      <c r="E7" s="398">
        <v>95.585652173913061</v>
      </c>
      <c r="F7" s="398">
        <v>89.565000000000012</v>
      </c>
      <c r="G7" s="398">
        <v>91.19380952380952</v>
      </c>
      <c r="H7" s="398">
        <v>84.674545454545466</v>
      </c>
      <c r="I7" s="398">
        <v>77.100000000000009</v>
      </c>
      <c r="J7" s="398">
        <v>80.849090909090918</v>
      </c>
      <c r="K7" s="398">
        <v>81.740000000000009</v>
      </c>
      <c r="L7" s="398">
        <v>78.278695652173894</v>
      </c>
      <c r="M7" s="398">
        <v>83.493000000000009</v>
      </c>
    </row>
    <row r="8" spans="1:13" x14ac:dyDescent="0.2">
      <c r="A8" s="550" t="s">
        <v>551</v>
      </c>
      <c r="B8" s="398">
        <v>113.84500000000001</v>
      </c>
      <c r="C8" s="398">
        <v>118.19272727272728</v>
      </c>
      <c r="D8" s="398">
        <v>107.40809523809524</v>
      </c>
      <c r="E8" s="398">
        <v>101.18826086956521</v>
      </c>
      <c r="F8" s="398">
        <v>93.930909090909097</v>
      </c>
      <c r="G8" s="398">
        <v>93.800952380952381</v>
      </c>
      <c r="H8" s="398">
        <v>90.287272727272722</v>
      </c>
      <c r="I8" s="398">
        <v>81.415909090909111</v>
      </c>
      <c r="J8" s="398">
        <v>82.26</v>
      </c>
      <c r="K8" s="398">
        <v>80.429999999999993</v>
      </c>
      <c r="L8" s="398">
        <v>77.766521739130425</v>
      </c>
      <c r="M8" s="398">
        <v>82.727999999999994</v>
      </c>
    </row>
    <row r="9" spans="1:13" x14ac:dyDescent="0.2">
      <c r="A9" s="550" t="s">
        <v>552</v>
      </c>
      <c r="B9" s="398">
        <v>110.26772727272727</v>
      </c>
      <c r="C9" s="398">
        <v>114.97227272727268</v>
      </c>
      <c r="D9" s="398">
        <v>103.44619047619049</v>
      </c>
      <c r="E9" s="398">
        <v>96.662173913043461</v>
      </c>
      <c r="F9" s="398">
        <v>90.335454545454567</v>
      </c>
      <c r="G9" s="398">
        <v>90.250952380952384</v>
      </c>
      <c r="H9" s="398">
        <v>87.023636363636371</v>
      </c>
      <c r="I9" s="398">
        <v>77.402272727272745</v>
      </c>
      <c r="J9" s="398">
        <v>79.346363636363648</v>
      </c>
      <c r="K9" s="398">
        <v>77.989999999999981</v>
      </c>
      <c r="L9" s="398">
        <v>75.414347826086939</v>
      </c>
      <c r="M9" s="398">
        <v>81.138000000000005</v>
      </c>
    </row>
    <row r="10" spans="1:13" x14ac:dyDescent="0.2">
      <c r="A10" s="551" t="s">
        <v>298</v>
      </c>
      <c r="B10" s="451">
        <v>112.84409090909089</v>
      </c>
      <c r="C10" s="451">
        <v>121.80363636363636</v>
      </c>
      <c r="D10" s="451">
        <v>109.31619047619049</v>
      </c>
      <c r="E10" s="451">
        <v>97.415217391304338</v>
      </c>
      <c r="F10" s="451">
        <v>87.112272727272725</v>
      </c>
      <c r="G10" s="451">
        <v>89.672380952380962</v>
      </c>
      <c r="H10" s="451">
        <v>88.082272727272738</v>
      </c>
      <c r="I10" s="451">
        <v>78.585499999999996</v>
      </c>
      <c r="J10" s="451">
        <v>79.714285714285708</v>
      </c>
      <c r="K10" s="451">
        <v>79.316499999999991</v>
      </c>
      <c r="L10" s="451">
        <v>76.996521739130444</v>
      </c>
      <c r="M10" s="451">
        <v>83.375789473684222</v>
      </c>
    </row>
    <row r="11" spans="1:13" x14ac:dyDescent="0.2">
      <c r="A11" s="490" t="s">
        <v>297</v>
      </c>
      <c r="B11" s="400"/>
      <c r="C11" s="400"/>
      <c r="D11" s="400"/>
      <c r="E11" s="400"/>
      <c r="F11" s="400"/>
      <c r="G11" s="400"/>
      <c r="H11" s="400"/>
      <c r="I11" s="400"/>
      <c r="J11" s="400"/>
      <c r="K11" s="400"/>
      <c r="L11" s="400"/>
      <c r="M11" s="400"/>
    </row>
    <row r="12" spans="1:13" x14ac:dyDescent="0.2">
      <c r="A12" s="550" t="s">
        <v>299</v>
      </c>
      <c r="B12" s="398">
        <v>118.09409090909089</v>
      </c>
      <c r="C12" s="398">
        <v>127.965</v>
      </c>
      <c r="D12" s="398">
        <v>116.39476190476191</v>
      </c>
      <c r="E12" s="398">
        <v>103.35869565217391</v>
      </c>
      <c r="F12" s="398">
        <v>93.075909090909093</v>
      </c>
      <c r="G12" s="398">
        <v>95.82952380952382</v>
      </c>
      <c r="H12" s="398">
        <v>93.961818181818217</v>
      </c>
      <c r="I12" s="398">
        <v>83.635499999999993</v>
      </c>
      <c r="J12" s="398">
        <v>85.164285714285697</v>
      </c>
      <c r="K12" s="398">
        <v>84.976500000000001</v>
      </c>
      <c r="L12" s="398">
        <v>80.250869565217414</v>
      </c>
      <c r="M12" s="398">
        <v>85.957368421052635</v>
      </c>
    </row>
    <row r="13" spans="1:13" x14ac:dyDescent="0.2">
      <c r="A13" s="550" t="s">
        <v>300</v>
      </c>
      <c r="B13" s="398">
        <v>113.18636363636365</v>
      </c>
      <c r="C13" s="398">
        <v>124.09818181818183</v>
      </c>
      <c r="D13" s="398">
        <v>113.32809523809523</v>
      </c>
      <c r="E13" s="398">
        <v>101.91782608695652</v>
      </c>
      <c r="F13" s="398">
        <v>90.825909090909107</v>
      </c>
      <c r="G13" s="398">
        <v>94.018571428571434</v>
      </c>
      <c r="H13" s="398">
        <v>92.237272727272725</v>
      </c>
      <c r="I13" s="398">
        <v>81.51409090909091</v>
      </c>
      <c r="J13" s="398">
        <v>81.071818181818216</v>
      </c>
      <c r="K13" s="398">
        <v>81.149500000000003</v>
      </c>
      <c r="L13" s="398">
        <v>77.617826086956526</v>
      </c>
      <c r="M13" s="398">
        <v>83.867999999999995</v>
      </c>
    </row>
    <row r="14" spans="1:13" x14ac:dyDescent="0.2">
      <c r="A14" s="550" t="s">
        <v>301</v>
      </c>
      <c r="B14" s="398">
        <v>116.41681818181816</v>
      </c>
      <c r="C14" s="398">
        <v>130.09909090909093</v>
      </c>
      <c r="D14" s="398">
        <v>120.53523809523809</v>
      </c>
      <c r="E14" s="398">
        <v>106.23043478260868</v>
      </c>
      <c r="F14" s="398">
        <v>93.241818181818175</v>
      </c>
      <c r="G14" s="398">
        <v>96.565238095238087</v>
      </c>
      <c r="H14" s="398">
        <v>93.361363636363663</v>
      </c>
      <c r="I14" s="398">
        <v>82.502999999999986</v>
      </c>
      <c r="J14" s="398">
        <v>84.776190476190479</v>
      </c>
      <c r="K14" s="398">
        <v>86.036500000000004</v>
      </c>
      <c r="L14" s="398">
        <v>81.120434782608712</v>
      </c>
      <c r="M14" s="398">
        <v>86.625789473684222</v>
      </c>
    </row>
    <row r="15" spans="1:13" x14ac:dyDescent="0.2">
      <c r="A15" s="490" t="s">
        <v>209</v>
      </c>
      <c r="B15" s="400"/>
      <c r="C15" s="400"/>
      <c r="D15" s="400"/>
      <c r="E15" s="400"/>
      <c r="F15" s="400"/>
      <c r="G15" s="400"/>
      <c r="H15" s="400"/>
      <c r="I15" s="400"/>
      <c r="J15" s="400"/>
      <c r="K15" s="400"/>
      <c r="L15" s="400"/>
      <c r="M15" s="400"/>
    </row>
    <row r="16" spans="1:13" x14ac:dyDescent="0.2">
      <c r="A16" s="550" t="s">
        <v>302</v>
      </c>
      <c r="B16" s="398">
        <v>84.144090909090906</v>
      </c>
      <c r="C16" s="398">
        <v>94.126363636363621</v>
      </c>
      <c r="D16" s="398">
        <v>82.937619047619023</v>
      </c>
      <c r="E16" s="398">
        <v>76.213043478260872</v>
      </c>
      <c r="F16" s="398">
        <v>71.464545454545458</v>
      </c>
      <c r="G16" s="398">
        <v>74.696190476190466</v>
      </c>
      <c r="H16" s="398">
        <v>72.943636363636372</v>
      </c>
      <c r="I16" s="398">
        <v>57.060500000000005</v>
      </c>
      <c r="J16" s="398">
        <v>56.140476190476178</v>
      </c>
      <c r="K16" s="398">
        <v>55.676499999999997</v>
      </c>
      <c r="L16" s="398">
        <v>55.794347826086963</v>
      </c>
      <c r="M16" s="398">
        <v>64.77315789473684</v>
      </c>
    </row>
    <row r="17" spans="1:13" x14ac:dyDescent="0.2">
      <c r="A17" s="490" t="s">
        <v>303</v>
      </c>
      <c r="B17" s="491"/>
      <c r="C17" s="491"/>
      <c r="D17" s="491"/>
      <c r="E17" s="491"/>
      <c r="F17" s="491"/>
      <c r="G17" s="491"/>
      <c r="H17" s="491"/>
      <c r="I17" s="491"/>
      <c r="J17" s="491"/>
      <c r="K17" s="491"/>
      <c r="L17" s="491"/>
      <c r="M17" s="491"/>
    </row>
    <row r="18" spans="1:13" x14ac:dyDescent="0.2">
      <c r="A18" s="550" t="s">
        <v>304</v>
      </c>
      <c r="B18" s="398">
        <v>109.55238095238097</v>
      </c>
      <c r="C18" s="398">
        <v>114.62954545454546</v>
      </c>
      <c r="D18" s="398">
        <v>101.61899999999999</v>
      </c>
      <c r="E18" s="398">
        <v>93.665217391304353</v>
      </c>
      <c r="F18" s="398">
        <v>84.258095238095251</v>
      </c>
      <c r="G18" s="398">
        <v>87.554761904761904</v>
      </c>
      <c r="H18" s="398">
        <v>84.370476190476182</v>
      </c>
      <c r="I18" s="398">
        <v>76.437142857142888</v>
      </c>
      <c r="J18" s="398">
        <v>78.123000000000019</v>
      </c>
      <c r="K18" s="398">
        <v>76.832631578947371</v>
      </c>
      <c r="L18" s="398">
        <v>73.277826086956523</v>
      </c>
      <c r="M18" s="398">
        <v>79.446315789473672</v>
      </c>
    </row>
    <row r="19" spans="1:13" x14ac:dyDescent="0.2">
      <c r="A19" s="551" t="s">
        <v>305</v>
      </c>
      <c r="B19" s="451">
        <v>104.94863636363638</v>
      </c>
      <c r="C19" s="451">
        <v>108.79363636363637</v>
      </c>
      <c r="D19" s="451">
        <v>95.771428571428572</v>
      </c>
      <c r="E19" s="451">
        <v>87.27304347826086</v>
      </c>
      <c r="F19" s="451">
        <v>80.143636363636347</v>
      </c>
      <c r="G19" s="451">
        <v>81.319523809523815</v>
      </c>
      <c r="H19" s="451">
        <v>77.535454545454542</v>
      </c>
      <c r="I19" s="451">
        <v>67.013636363636365</v>
      </c>
      <c r="J19" s="451">
        <v>68.979047619047606</v>
      </c>
      <c r="K19" s="451">
        <v>66.913499999999985</v>
      </c>
      <c r="L19" s="451">
        <v>63.499999999999979</v>
      </c>
      <c r="M19" s="451">
        <v>68.448999999999998</v>
      </c>
    </row>
    <row r="20" spans="1:13" x14ac:dyDescent="0.2">
      <c r="A20" s="490" t="s">
        <v>306</v>
      </c>
      <c r="B20" s="491"/>
      <c r="C20" s="491"/>
      <c r="D20" s="491"/>
      <c r="E20" s="491"/>
      <c r="F20" s="491"/>
      <c r="G20" s="491"/>
      <c r="H20" s="491"/>
      <c r="I20" s="491"/>
      <c r="J20" s="491"/>
      <c r="K20" s="491"/>
      <c r="L20" s="491"/>
      <c r="M20" s="491"/>
    </row>
    <row r="21" spans="1:13" x14ac:dyDescent="0.2">
      <c r="A21" s="550" t="s">
        <v>307</v>
      </c>
      <c r="B21" s="398">
        <v>116.45545454545457</v>
      </c>
      <c r="C21" s="398">
        <v>129.73227272727274</v>
      </c>
      <c r="D21" s="398">
        <v>118.98761904761903</v>
      </c>
      <c r="E21" s="398">
        <v>106.79565217391303</v>
      </c>
      <c r="F21" s="398">
        <v>94.898636363636385</v>
      </c>
      <c r="G21" s="398">
        <v>96.097619047619048</v>
      </c>
      <c r="H21" s="398">
        <v>95.063636363636363</v>
      </c>
      <c r="I21" s="398">
        <v>84.302999999999997</v>
      </c>
      <c r="J21" s="398">
        <v>85.614285714285714</v>
      </c>
      <c r="K21" s="398">
        <v>85.361499999999992</v>
      </c>
      <c r="L21" s="398">
        <v>80.555217391304339</v>
      </c>
      <c r="M21" s="398">
        <v>87.228947368421075</v>
      </c>
    </row>
    <row r="22" spans="1:13" x14ac:dyDescent="0.2">
      <c r="A22" s="550" t="s">
        <v>308</v>
      </c>
      <c r="B22" s="401">
        <v>113.94545454545455</v>
      </c>
      <c r="C22" s="401">
        <v>126.94454545454546</v>
      </c>
      <c r="D22" s="401">
        <v>116.8609523809524</v>
      </c>
      <c r="E22" s="401">
        <v>101.94869565217392</v>
      </c>
      <c r="F22" s="401">
        <v>89.640454545454546</v>
      </c>
      <c r="G22" s="401">
        <v>93.632857142857148</v>
      </c>
      <c r="H22" s="401">
        <v>92.073636363636354</v>
      </c>
      <c r="I22" s="401">
        <v>81.590499999999992</v>
      </c>
      <c r="J22" s="401">
        <v>82.201428571428579</v>
      </c>
      <c r="K22" s="401">
        <v>82.261999999999986</v>
      </c>
      <c r="L22" s="401">
        <v>79.018260869565225</v>
      </c>
      <c r="M22" s="401">
        <v>85.952631578947361</v>
      </c>
    </row>
    <row r="23" spans="1:13" x14ac:dyDescent="0.2">
      <c r="A23" s="551" t="s">
        <v>309</v>
      </c>
      <c r="B23" s="451">
        <v>114.00409090909089</v>
      </c>
      <c r="C23" s="451">
        <v>127.41090909090909</v>
      </c>
      <c r="D23" s="451">
        <v>117.12095238095237</v>
      </c>
      <c r="E23" s="451">
        <v>104.86086956521739</v>
      </c>
      <c r="F23" s="451">
        <v>94.464545454545444</v>
      </c>
      <c r="G23" s="451">
        <v>95.067619047619075</v>
      </c>
      <c r="H23" s="451">
        <v>92.902272727272731</v>
      </c>
      <c r="I23" s="451">
        <v>83.18549999999999</v>
      </c>
      <c r="J23" s="451">
        <v>84.130952380952365</v>
      </c>
      <c r="K23" s="451">
        <v>82.776499999999984</v>
      </c>
      <c r="L23" s="451">
        <v>78.672608695652187</v>
      </c>
      <c r="M23" s="451">
        <v>85.992105263157896</v>
      </c>
    </row>
    <row r="24" spans="1:13" s="620" customFormat="1" x14ac:dyDescent="0.2">
      <c r="A24" s="552" t="s">
        <v>310</v>
      </c>
      <c r="B24" s="553">
        <v>113.93863636363636</v>
      </c>
      <c r="C24" s="553">
        <v>117.73727272727274</v>
      </c>
      <c r="D24" s="553">
        <v>108.60333333333335</v>
      </c>
      <c r="E24" s="553">
        <v>101.8708695652174</v>
      </c>
      <c r="F24" s="553">
        <v>95.311363636363637</v>
      </c>
      <c r="G24" s="553">
        <v>93.6</v>
      </c>
      <c r="H24" s="553">
        <v>89.744090909090929</v>
      </c>
      <c r="I24" s="553">
        <v>79.785454545454556</v>
      </c>
      <c r="J24" s="553">
        <v>81.62</v>
      </c>
      <c r="K24" s="553">
        <v>81.857500000000002</v>
      </c>
      <c r="L24" s="553">
        <v>78.44521739130434</v>
      </c>
      <c r="M24" s="553">
        <v>84.136499999999998</v>
      </c>
    </row>
    <row r="25" spans="1:13" x14ac:dyDescent="0.2">
      <c r="A25" s="548"/>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3"/>
    </row>
    <row r="2" spans="1:14" ht="14.1" customHeight="1" x14ac:dyDescent="0.2">
      <c r="A2" s="158"/>
      <c r="B2" s="158"/>
      <c r="N2" s="161" t="s">
        <v>311</v>
      </c>
    </row>
    <row r="3" spans="1:14" ht="14.1" customHeight="1" x14ac:dyDescent="0.2">
      <c r="A3" s="557"/>
      <c r="B3" s="557"/>
      <c r="C3" s="145">
        <v>2022</v>
      </c>
      <c r="D3" s="145" t="s">
        <v>509</v>
      </c>
      <c r="E3" s="145" t="s">
        <v>509</v>
      </c>
      <c r="F3" s="145" t="s">
        <v>509</v>
      </c>
      <c r="G3" s="145" t="s">
        <v>509</v>
      </c>
      <c r="H3" s="145" t="s">
        <v>509</v>
      </c>
      <c r="I3" s="145" t="s">
        <v>509</v>
      </c>
      <c r="J3" s="145" t="s">
        <v>509</v>
      </c>
      <c r="K3" s="145">
        <v>2023</v>
      </c>
      <c r="L3" s="145" t="s">
        <v>509</v>
      </c>
      <c r="M3" s="145" t="s">
        <v>509</v>
      </c>
      <c r="N3" s="145" t="s">
        <v>509</v>
      </c>
    </row>
    <row r="4" spans="1:14" ht="14.1" customHeight="1" x14ac:dyDescent="0.2">
      <c r="C4" s="542">
        <v>44682</v>
      </c>
      <c r="D4" s="542">
        <v>44713</v>
      </c>
      <c r="E4" s="542">
        <v>44743</v>
      </c>
      <c r="F4" s="542">
        <v>44774</v>
      </c>
      <c r="G4" s="542">
        <v>44805</v>
      </c>
      <c r="H4" s="542">
        <v>44835</v>
      </c>
      <c r="I4" s="542">
        <v>44866</v>
      </c>
      <c r="J4" s="542">
        <v>44896</v>
      </c>
      <c r="K4" s="542">
        <v>44927</v>
      </c>
      <c r="L4" s="542">
        <v>44958</v>
      </c>
      <c r="M4" s="542">
        <v>44986</v>
      </c>
      <c r="N4" s="542">
        <v>45017</v>
      </c>
    </row>
    <row r="5" spans="1:14" ht="14.1" customHeight="1" x14ac:dyDescent="0.2">
      <c r="A5" s="803" t="s">
        <v>485</v>
      </c>
      <c r="B5" s="558" t="s">
        <v>312</v>
      </c>
      <c r="C5" s="554">
        <v>1209.409090909091</v>
      </c>
      <c r="D5" s="554">
        <v>1310.5795454545455</v>
      </c>
      <c r="E5" s="554">
        <v>1109.3571428571429</v>
      </c>
      <c r="F5" s="554">
        <v>908.78260869565213</v>
      </c>
      <c r="G5" s="554">
        <v>827.10227272727275</v>
      </c>
      <c r="H5" s="554">
        <v>869.55952380952385</v>
      </c>
      <c r="I5" s="554">
        <v>870.71590909090912</v>
      </c>
      <c r="J5" s="554">
        <v>705.96590909090912</v>
      </c>
      <c r="K5" s="554">
        <v>818.23863636363637</v>
      </c>
      <c r="L5" s="554">
        <v>821.17499999999995</v>
      </c>
      <c r="M5" s="554">
        <v>799.445652173913</v>
      </c>
      <c r="N5" s="554">
        <v>861.83749999999998</v>
      </c>
    </row>
    <row r="6" spans="1:14" ht="14.1" customHeight="1" x14ac:dyDescent="0.2">
      <c r="A6" s="804"/>
      <c r="B6" s="559" t="s">
        <v>313</v>
      </c>
      <c r="C6" s="555">
        <v>1249.0238095238096</v>
      </c>
      <c r="D6" s="555">
        <v>1366.5625</v>
      </c>
      <c r="E6" s="555">
        <v>1147.2380952380952</v>
      </c>
      <c r="F6" s="555">
        <v>956.2954545454545</v>
      </c>
      <c r="G6" s="555">
        <v>843.11904761904759</v>
      </c>
      <c r="H6" s="555">
        <v>973.41666666666663</v>
      </c>
      <c r="I6" s="555">
        <v>889.5</v>
      </c>
      <c r="J6" s="555">
        <v>742.13636363636363</v>
      </c>
      <c r="K6" s="555">
        <v>847.89285714285711</v>
      </c>
      <c r="L6" s="555">
        <v>852.53750000000002</v>
      </c>
      <c r="M6" s="555">
        <v>806.10869565217388</v>
      </c>
      <c r="N6" s="555">
        <v>876.47222222222217</v>
      </c>
    </row>
    <row r="7" spans="1:14" ht="14.1" customHeight="1" x14ac:dyDescent="0.2">
      <c r="A7" s="803" t="s">
        <v>517</v>
      </c>
      <c r="B7" s="558" t="s">
        <v>312</v>
      </c>
      <c r="C7" s="556">
        <v>1230.3333333333333</v>
      </c>
      <c r="D7" s="556">
        <v>1359.675</v>
      </c>
      <c r="E7" s="556">
        <v>1149.3690476190477</v>
      </c>
      <c r="F7" s="556">
        <v>1090.2386363636363</v>
      </c>
      <c r="G7" s="556">
        <v>1043.797619047619</v>
      </c>
      <c r="H7" s="556">
        <v>1094.952380952381</v>
      </c>
      <c r="I7" s="556">
        <v>991.625</v>
      </c>
      <c r="J7" s="556">
        <v>911.35227272727275</v>
      </c>
      <c r="K7" s="556">
        <v>974.13095238095241</v>
      </c>
      <c r="L7" s="556">
        <v>859.98749999999995</v>
      </c>
      <c r="M7" s="556">
        <v>780.36956521739125</v>
      </c>
      <c r="N7" s="556">
        <v>755.59722222222217</v>
      </c>
    </row>
    <row r="8" spans="1:14" ht="14.1" customHeight="1" x14ac:dyDescent="0.2">
      <c r="A8" s="804"/>
      <c r="B8" s="559" t="s">
        <v>313</v>
      </c>
      <c r="C8" s="555">
        <v>1254.0119047619048</v>
      </c>
      <c r="D8" s="555">
        <v>1388.4875</v>
      </c>
      <c r="E8" s="555">
        <v>1152.4285714285713</v>
      </c>
      <c r="F8" s="555">
        <v>1111.215909090909</v>
      </c>
      <c r="G8" s="555">
        <v>1049.8928571428571</v>
      </c>
      <c r="H8" s="555">
        <v>1096.047619047619</v>
      </c>
      <c r="I8" s="555">
        <v>1013.5454545454545</v>
      </c>
      <c r="J8" s="555">
        <v>931.01250000000005</v>
      </c>
      <c r="K8" s="555">
        <v>1006.8095238095239</v>
      </c>
      <c r="L8" s="555">
        <v>873.57500000000005</v>
      </c>
      <c r="M8" s="555">
        <v>807.71739130434787</v>
      </c>
      <c r="N8" s="555">
        <v>775.70833333333337</v>
      </c>
    </row>
    <row r="9" spans="1:14" ht="14.1" customHeight="1" x14ac:dyDescent="0.2">
      <c r="A9" s="803" t="s">
        <v>486</v>
      </c>
      <c r="B9" s="558" t="s">
        <v>312</v>
      </c>
      <c r="C9" s="554">
        <v>1127.6818181818182</v>
      </c>
      <c r="D9" s="554">
        <v>1313.3068181818182</v>
      </c>
      <c r="E9" s="554">
        <v>1141.3333333333333</v>
      </c>
      <c r="F9" s="554">
        <v>1089.9347826086957</v>
      </c>
      <c r="G9" s="554">
        <v>1026.590909090909</v>
      </c>
      <c r="H9" s="554">
        <v>1161.2857142857142</v>
      </c>
      <c r="I9" s="554">
        <v>997.55681818181813</v>
      </c>
      <c r="J9" s="554">
        <v>890.80681818181813</v>
      </c>
      <c r="K9" s="554">
        <v>930.97727272727275</v>
      </c>
      <c r="L9" s="554">
        <v>808.8125</v>
      </c>
      <c r="M9" s="554">
        <v>775.31521739130437</v>
      </c>
      <c r="N9" s="554">
        <v>745.65</v>
      </c>
    </row>
    <row r="10" spans="1:14" ht="14.1" customHeight="1" x14ac:dyDescent="0.2">
      <c r="A10" s="804"/>
      <c r="B10" s="559" t="s">
        <v>313</v>
      </c>
      <c r="C10" s="555">
        <v>1164.8214285714287</v>
      </c>
      <c r="D10" s="555">
        <v>1304.3375000000001</v>
      </c>
      <c r="E10" s="555">
        <v>1146.4404761904761</v>
      </c>
      <c r="F10" s="555">
        <v>1085.284090909091</v>
      </c>
      <c r="G10" s="555">
        <v>1050.6309523809523</v>
      </c>
      <c r="H10" s="555">
        <v>1202.7857142857142</v>
      </c>
      <c r="I10" s="555">
        <v>986.60227272727275</v>
      </c>
      <c r="J10" s="555">
        <v>942.98749999999995</v>
      </c>
      <c r="K10" s="555">
        <v>925.89285714285711</v>
      </c>
      <c r="L10" s="555">
        <v>816.72500000000002</v>
      </c>
      <c r="M10" s="555">
        <v>797.3478260869565</v>
      </c>
      <c r="N10" s="555">
        <v>749.40277777777783</v>
      </c>
    </row>
    <row r="11" spans="1:14" ht="14.1" customHeight="1" x14ac:dyDescent="0.2">
      <c r="A11" s="801" t="s">
        <v>314</v>
      </c>
      <c r="B11" s="558" t="s">
        <v>312</v>
      </c>
      <c r="C11" s="554">
        <v>647.875</v>
      </c>
      <c r="D11" s="554">
        <v>663.5795454545455</v>
      </c>
      <c r="E11" s="554">
        <v>591.34523809523807</v>
      </c>
      <c r="F11" s="554">
        <v>601.91304347826087</v>
      </c>
      <c r="G11" s="554">
        <v>554.31818181818187</v>
      </c>
      <c r="H11" s="554">
        <v>547.09523809523807</v>
      </c>
      <c r="I11" s="554">
        <v>499.10227272727275</v>
      </c>
      <c r="J11" s="554">
        <v>445.45454545454544</v>
      </c>
      <c r="K11" s="554">
        <v>458.54545454545456</v>
      </c>
      <c r="L11" s="554">
        <v>475.6</v>
      </c>
      <c r="M11" s="554">
        <v>441.79347826086956</v>
      </c>
      <c r="N11" s="554">
        <v>480.55</v>
      </c>
    </row>
    <row r="12" spans="1:14" ht="14.1" customHeight="1" x14ac:dyDescent="0.2">
      <c r="A12" s="802"/>
      <c r="B12" s="559" t="s">
        <v>313</v>
      </c>
      <c r="C12" s="555">
        <v>633.40476190476193</v>
      </c>
      <c r="D12" s="555">
        <v>649.17499999999995</v>
      </c>
      <c r="E12" s="555">
        <v>574.94047619047615</v>
      </c>
      <c r="F12" s="555">
        <v>580.69318181818187</v>
      </c>
      <c r="G12" s="555">
        <v>534.72619047619048</v>
      </c>
      <c r="H12" s="555">
        <v>525.80952380952385</v>
      </c>
      <c r="I12" s="555">
        <v>479.38636363636363</v>
      </c>
      <c r="J12" s="555">
        <v>417.57499999999999</v>
      </c>
      <c r="K12" s="555">
        <v>433.85714285714283</v>
      </c>
      <c r="L12" s="555">
        <v>459.23750000000001</v>
      </c>
      <c r="M12" s="555">
        <v>422.93478260869563</v>
      </c>
      <c r="N12" s="555">
        <v>465.91666666666669</v>
      </c>
    </row>
    <row r="13" spans="1:14" ht="14.1" customHeight="1" x14ac:dyDescent="0.2">
      <c r="B13" s="548"/>
      <c r="N13" s="161" t="s">
        <v>293</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9">
        <f>INDICE!A3</f>
        <v>45017</v>
      </c>
      <c r="C3" s="778">
        <v>41671</v>
      </c>
      <c r="D3" s="778" t="s">
        <v>115</v>
      </c>
      <c r="E3" s="778"/>
      <c r="F3" s="778" t="s">
        <v>116</v>
      </c>
      <c r="G3" s="778"/>
      <c r="H3" s="778"/>
    </row>
    <row r="4" spans="1:8" ht="25.5" x14ac:dyDescent="0.2">
      <c r="A4" s="66"/>
      <c r="B4" s="184" t="s">
        <v>54</v>
      </c>
      <c r="C4" s="185" t="s">
        <v>449</v>
      </c>
      <c r="D4" s="184" t="s">
        <v>54</v>
      </c>
      <c r="E4" s="185" t="s">
        <v>449</v>
      </c>
      <c r="F4" s="184" t="s">
        <v>54</v>
      </c>
      <c r="G4" s="186" t="s">
        <v>449</v>
      </c>
      <c r="H4" s="185" t="s">
        <v>106</v>
      </c>
    </row>
    <row r="5" spans="1:8" x14ac:dyDescent="0.2">
      <c r="A5" s="3" t="s">
        <v>316</v>
      </c>
      <c r="B5" s="304">
        <v>17216.506000000001</v>
      </c>
      <c r="C5" s="72">
        <v>-13.339884664293281</v>
      </c>
      <c r="D5" s="71">
        <v>84385.421000000002</v>
      </c>
      <c r="E5" s="333">
        <v>-15.535911682063322</v>
      </c>
      <c r="F5" s="71">
        <v>202692.226</v>
      </c>
      <c r="G5" s="333">
        <v>-24.336244766308663</v>
      </c>
      <c r="H5" s="307">
        <v>59.400610434868504</v>
      </c>
    </row>
    <row r="6" spans="1:8" x14ac:dyDescent="0.2">
      <c r="A6" s="3" t="s">
        <v>317</v>
      </c>
      <c r="B6" s="305">
        <v>6076.0439999999999</v>
      </c>
      <c r="C6" s="187">
        <v>-4.3229313881026519</v>
      </c>
      <c r="D6" s="58">
        <v>27533.166000000001</v>
      </c>
      <c r="E6" s="59">
        <v>-19.399212913893656</v>
      </c>
      <c r="F6" s="58">
        <v>129787.978</v>
      </c>
      <c r="G6" s="59">
        <v>24.082284920959623</v>
      </c>
      <c r="H6" s="308">
        <v>38.035425790366936</v>
      </c>
    </row>
    <row r="7" spans="1:8" x14ac:dyDescent="0.2">
      <c r="A7" s="3" t="s">
        <v>318</v>
      </c>
      <c r="B7" s="344">
        <v>750.91800000000001</v>
      </c>
      <c r="C7" s="73">
        <v>5.6387127269862534</v>
      </c>
      <c r="D7" s="95">
        <v>3089.444</v>
      </c>
      <c r="E7" s="73">
        <v>-9.751090192705874</v>
      </c>
      <c r="F7" s="95">
        <v>8748.9930000000004</v>
      </c>
      <c r="G7" s="187">
        <v>-28.332146240547456</v>
      </c>
      <c r="H7" s="446">
        <v>2.5639637747645612</v>
      </c>
    </row>
    <row r="8" spans="1:8" x14ac:dyDescent="0.2">
      <c r="A8" s="213" t="s">
        <v>186</v>
      </c>
      <c r="B8" s="214">
        <v>24043.468000000001</v>
      </c>
      <c r="C8" s="215">
        <v>-10.712388599690909</v>
      </c>
      <c r="D8" s="214">
        <v>115008.031</v>
      </c>
      <c r="E8" s="215">
        <v>-16.351732201562566</v>
      </c>
      <c r="F8" s="214">
        <v>341229.19699999999</v>
      </c>
      <c r="G8" s="215">
        <v>-11.297964066037798</v>
      </c>
      <c r="H8" s="216">
        <v>100</v>
      </c>
    </row>
    <row r="9" spans="1:8" x14ac:dyDescent="0.2">
      <c r="A9" s="217" t="s">
        <v>604</v>
      </c>
      <c r="B9" s="306">
        <v>5441.7340000000004</v>
      </c>
      <c r="C9" s="75">
        <v>-10.898343171781066</v>
      </c>
      <c r="D9" s="74">
        <v>21519.365000000002</v>
      </c>
      <c r="E9" s="75">
        <v>-25.149074087246547</v>
      </c>
      <c r="F9" s="74">
        <v>60315.964</v>
      </c>
      <c r="G9" s="190">
        <v>-33.076353151710535</v>
      </c>
      <c r="H9" s="504">
        <v>17.67608532044812</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3"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C7">
    <cfRule type="cellIs" dxfId="69" priority="3" operator="between">
      <formula>-0.5</formula>
      <formula>0.5</formula>
    </cfRule>
    <cfRule type="cellIs" dxfId="68" priority="4" operator="between">
      <formula>0</formula>
      <formula>0.49</formula>
    </cfRule>
  </conditionalFormatting>
  <conditionalFormatting sqref="E5">
    <cfRule type="cellIs" dxfId="67" priority="7" operator="equal">
      <formula>0</formula>
    </cfRule>
    <cfRule type="cellIs" dxfId="66" priority="8" operator="between">
      <formula>-0.5</formula>
      <formula>0.5</formula>
    </cfRule>
  </conditionalFormatting>
  <conditionalFormatting sqref="E7">
    <cfRule type="cellIs" dxfId="65" priority="1" operator="between">
      <formula>-0.5</formula>
      <formula>0.5</formula>
    </cfRule>
    <cfRule type="cellIs" dxfId="64" priority="2" operator="between">
      <formula>0</formula>
      <formula>0.49</formula>
    </cfRule>
  </conditionalFormatting>
  <conditionalFormatting sqref="G5">
    <cfRule type="cellIs" dxfId="63" priority="5" operator="equal">
      <formula>0</formula>
    </cfRule>
    <cfRule type="cellIs" dxfId="6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640</v>
      </c>
      <c r="B1" s="53"/>
      <c r="C1" s="53"/>
      <c r="D1" s="6"/>
      <c r="E1" s="6"/>
      <c r="F1" s="6"/>
      <c r="G1" s="6"/>
      <c r="H1" s="3"/>
    </row>
    <row r="2" spans="1:8" x14ac:dyDescent="0.2">
      <c r="A2" s="54"/>
      <c r="B2" s="54"/>
      <c r="C2" s="54"/>
      <c r="D2" s="65"/>
      <c r="E2" s="65"/>
      <c r="F2" s="65"/>
      <c r="G2" s="108"/>
      <c r="H2" s="55" t="s">
        <v>467</v>
      </c>
    </row>
    <row r="3" spans="1:8" ht="14.1" customHeight="1" x14ac:dyDescent="0.2">
      <c r="A3" s="56"/>
      <c r="B3" s="779">
        <f>INDICE!A3</f>
        <v>45017</v>
      </c>
      <c r="C3" s="779">
        <v>41671</v>
      </c>
      <c r="D3" s="778" t="s">
        <v>115</v>
      </c>
      <c r="E3" s="778"/>
      <c r="F3" s="778" t="s">
        <v>116</v>
      </c>
      <c r="G3" s="778"/>
      <c r="H3" s="183"/>
    </row>
    <row r="4" spans="1:8" ht="25.5" x14ac:dyDescent="0.2">
      <c r="A4" s="66"/>
      <c r="B4" s="184" t="s">
        <v>54</v>
      </c>
      <c r="C4" s="185" t="s">
        <v>449</v>
      </c>
      <c r="D4" s="184" t="s">
        <v>54</v>
      </c>
      <c r="E4" s="185" t="s">
        <v>449</v>
      </c>
      <c r="F4" s="184" t="s">
        <v>54</v>
      </c>
      <c r="G4" s="186" t="s">
        <v>449</v>
      </c>
      <c r="H4" s="185" t="s">
        <v>106</v>
      </c>
    </row>
    <row r="5" spans="1:8" x14ac:dyDescent="0.2">
      <c r="A5" s="3" t="s">
        <v>642</v>
      </c>
      <c r="B5" s="304">
        <v>10672.896000000001</v>
      </c>
      <c r="C5" s="72">
        <v>-2.1266231384344509</v>
      </c>
      <c r="D5" s="71">
        <v>45110.959000000003</v>
      </c>
      <c r="E5" s="72">
        <v>-18.191877262641977</v>
      </c>
      <c r="F5" s="71">
        <v>170267.038</v>
      </c>
      <c r="G5" s="59">
        <v>-1.0924717363205247</v>
      </c>
      <c r="H5" s="307">
        <v>49.898144560003757</v>
      </c>
    </row>
    <row r="6" spans="1:8" x14ac:dyDescent="0.2">
      <c r="A6" s="3" t="s">
        <v>641</v>
      </c>
      <c r="B6" s="305">
        <v>8664.0910000000003</v>
      </c>
      <c r="C6" s="187">
        <v>3.5759508349348543</v>
      </c>
      <c r="D6" s="58">
        <v>34750.571000000004</v>
      </c>
      <c r="E6" s="59">
        <v>-9.8300052372986162</v>
      </c>
      <c r="F6" s="58">
        <v>95135.596999999994</v>
      </c>
      <c r="G6" s="59">
        <v>-23.909849777943084</v>
      </c>
      <c r="H6" s="308">
        <v>27.880262836945924</v>
      </c>
    </row>
    <row r="7" spans="1:8" x14ac:dyDescent="0.2">
      <c r="A7" s="3" t="s">
        <v>643</v>
      </c>
      <c r="B7" s="344">
        <v>3955.5630000000001</v>
      </c>
      <c r="C7" s="187">
        <v>-43.065042564877906</v>
      </c>
      <c r="D7" s="95">
        <v>32057.057000000001</v>
      </c>
      <c r="E7" s="187">
        <v>-20.62223568362031</v>
      </c>
      <c r="F7" s="95">
        <v>67077.569000000003</v>
      </c>
      <c r="G7" s="187">
        <v>-10.926659375437008</v>
      </c>
      <c r="H7" s="446">
        <v>19.657628828285759</v>
      </c>
    </row>
    <row r="8" spans="1:8" x14ac:dyDescent="0.2">
      <c r="A8" s="697" t="s">
        <v>320</v>
      </c>
      <c r="B8" s="344">
        <v>750.91800000000001</v>
      </c>
      <c r="C8" s="73">
        <v>5.6387127269862534</v>
      </c>
      <c r="D8" s="95">
        <v>3089.444</v>
      </c>
      <c r="E8" s="73">
        <v>-9.751090192705874</v>
      </c>
      <c r="F8" s="95">
        <v>8748.9930000000004</v>
      </c>
      <c r="G8" s="187">
        <v>-28.332146240547456</v>
      </c>
      <c r="H8" s="446">
        <v>2.5639637747645612</v>
      </c>
    </row>
    <row r="9" spans="1:8" x14ac:dyDescent="0.2">
      <c r="A9" s="213" t="s">
        <v>186</v>
      </c>
      <c r="B9" s="214">
        <v>24043.468000000001</v>
      </c>
      <c r="C9" s="215">
        <v>-10.712388599690909</v>
      </c>
      <c r="D9" s="214">
        <v>115008.031</v>
      </c>
      <c r="E9" s="215">
        <v>-16.351732201562566</v>
      </c>
      <c r="F9" s="214">
        <v>341229.19699999999</v>
      </c>
      <c r="G9" s="215">
        <v>-11.297964066037798</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3" t="s">
        <v>532</v>
      </c>
      <c r="B13" s="1"/>
      <c r="C13" s="1"/>
      <c r="D13" s="1"/>
      <c r="E13" s="1"/>
      <c r="F13" s="1"/>
      <c r="G13" s="1"/>
      <c r="H13" s="1"/>
    </row>
    <row r="14" spans="1:8" s="1" customFormat="1" x14ac:dyDescent="0.2">
      <c r="A14" s="805" t="s">
        <v>644</v>
      </c>
      <c r="B14" s="805"/>
      <c r="C14" s="805"/>
      <c r="D14" s="805"/>
      <c r="E14" s="805"/>
      <c r="F14" s="805"/>
      <c r="G14" s="805"/>
      <c r="H14" s="805"/>
    </row>
    <row r="15" spans="1:8" s="1" customFormat="1" x14ac:dyDescent="0.2">
      <c r="A15" s="805"/>
      <c r="B15" s="805"/>
      <c r="C15" s="805"/>
      <c r="D15" s="805"/>
      <c r="E15" s="805"/>
      <c r="F15" s="805"/>
      <c r="G15" s="805"/>
      <c r="H15" s="805"/>
    </row>
    <row r="16" spans="1:8" s="1" customFormat="1" x14ac:dyDescent="0.2">
      <c r="A16" s="805"/>
      <c r="B16" s="805"/>
      <c r="C16" s="805"/>
      <c r="D16" s="805"/>
      <c r="E16" s="805"/>
      <c r="F16" s="805"/>
      <c r="G16" s="805"/>
      <c r="H16" s="80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61" priority="3" operator="between">
      <formula>-0.5</formula>
      <formula>0.5</formula>
    </cfRule>
    <cfRule type="cellIs" dxfId="60" priority="4" operator="between">
      <formula>0</formula>
      <formula>0.49</formula>
    </cfRule>
  </conditionalFormatting>
  <conditionalFormatting sqref="E8">
    <cfRule type="cellIs" dxfId="59" priority="1" operator="between">
      <formula>-0.5</formula>
      <formula>0.5</formula>
    </cfRule>
    <cfRule type="cellIs" dxfId="5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6">
        <v>2021</v>
      </c>
      <c r="C3" s="806">
        <v>2022</v>
      </c>
      <c r="D3" s="806">
        <v>2023</v>
      </c>
    </row>
    <row r="4" spans="1:4" x14ac:dyDescent="0.2">
      <c r="A4" s="638"/>
      <c r="B4" s="807"/>
      <c r="C4" s="807"/>
      <c r="D4" s="807"/>
    </row>
    <row r="5" spans="1:4" x14ac:dyDescent="0.2">
      <c r="A5" s="191" t="s">
        <v>321</v>
      </c>
      <c r="B5" s="211">
        <v>-9.7323432224055928</v>
      </c>
      <c r="C5" s="211">
        <v>6.3923180025252515</v>
      </c>
      <c r="D5" s="211">
        <v>-7.8239780469165563</v>
      </c>
    </row>
    <row r="6" spans="1:4" x14ac:dyDescent="0.2">
      <c r="A6" s="1" t="s">
        <v>127</v>
      </c>
      <c r="B6" s="167">
        <v>-10.471717381996809</v>
      </c>
      <c r="C6" s="167">
        <v>9.1361963021708466</v>
      </c>
      <c r="D6" s="167">
        <v>-9.6761728495164885</v>
      </c>
    </row>
    <row r="7" spans="1:4" x14ac:dyDescent="0.2">
      <c r="A7" s="1" t="s">
        <v>128</v>
      </c>
      <c r="B7" s="167">
        <v>-9.3042012633694959</v>
      </c>
      <c r="C7" s="167">
        <v>8.7103349818186242</v>
      </c>
      <c r="D7" s="167">
        <v>-11.471538035131548</v>
      </c>
    </row>
    <row r="8" spans="1:4" x14ac:dyDescent="0.2">
      <c r="A8" s="1" t="s">
        <v>129</v>
      </c>
      <c r="B8" s="167">
        <v>-5.8895571882182836</v>
      </c>
      <c r="C8" s="167">
        <v>5.4903982189229783</v>
      </c>
      <c r="D8" s="167">
        <v>-11.297964066037798</v>
      </c>
    </row>
    <row r="9" spans="1:4" x14ac:dyDescent="0.2">
      <c r="A9" s="1" t="s">
        <v>130</v>
      </c>
      <c r="B9" s="167">
        <v>-3.2832389269602436</v>
      </c>
      <c r="C9" s="167">
        <v>4.2115155253307286</v>
      </c>
      <c r="D9" s="167" t="s">
        <v>509</v>
      </c>
    </row>
    <row r="10" spans="1:4" x14ac:dyDescent="0.2">
      <c r="A10" s="1" t="s">
        <v>131</v>
      </c>
      <c r="B10" s="167">
        <v>-1.7620227935607085</v>
      </c>
      <c r="C10" s="167">
        <v>4.3788161190668928</v>
      </c>
      <c r="D10" s="167" t="s">
        <v>509</v>
      </c>
    </row>
    <row r="11" spans="1:4" x14ac:dyDescent="0.2">
      <c r="A11" s="1" t="s">
        <v>132</v>
      </c>
      <c r="B11" s="167">
        <v>-1.778133717466144</v>
      </c>
      <c r="C11" s="167">
        <v>6.1827305898757947</v>
      </c>
      <c r="D11" s="167" t="s">
        <v>509</v>
      </c>
    </row>
    <row r="12" spans="1:4" x14ac:dyDescent="0.2">
      <c r="A12" s="1" t="s">
        <v>133</v>
      </c>
      <c r="B12" s="167">
        <v>-1.1755717284100657</v>
      </c>
      <c r="C12" s="167">
        <v>6.9630930551005736</v>
      </c>
      <c r="D12" s="167" t="s">
        <v>509</v>
      </c>
    </row>
    <row r="13" spans="1:4" x14ac:dyDescent="0.2">
      <c r="A13" s="1" t="s">
        <v>134</v>
      </c>
      <c r="B13" s="167">
        <v>-0.32609034273905119</v>
      </c>
      <c r="C13" s="167">
        <v>6.2246858307575099</v>
      </c>
      <c r="D13" s="167" t="s">
        <v>509</v>
      </c>
    </row>
    <row r="14" spans="1:4" x14ac:dyDescent="0.2">
      <c r="A14" s="1" t="s">
        <v>135</v>
      </c>
      <c r="B14" s="167">
        <v>1.3301376003832588</v>
      </c>
      <c r="C14" s="167">
        <v>5.5155164274845383</v>
      </c>
      <c r="D14" s="167" t="s">
        <v>509</v>
      </c>
    </row>
    <row r="15" spans="1:4" x14ac:dyDescent="0.2">
      <c r="A15" s="1" t="s">
        <v>136</v>
      </c>
      <c r="B15" s="167">
        <v>4.6021787519190216</v>
      </c>
      <c r="C15" s="167">
        <v>6.2961866929323415E-2</v>
      </c>
      <c r="D15" s="167" t="s">
        <v>509</v>
      </c>
    </row>
    <row r="16" spans="1:4" x14ac:dyDescent="0.2">
      <c r="A16" s="209" t="s">
        <v>137</v>
      </c>
      <c r="B16" s="210">
        <v>5.2827223940290491</v>
      </c>
      <c r="C16" s="210">
        <v>-3.6316371096572859</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4" t="s">
        <v>696</v>
      </c>
      <c r="C3" s="770" t="s">
        <v>420</v>
      </c>
      <c r="D3" s="774" t="s">
        <v>697</v>
      </c>
      <c r="E3" s="770" t="s">
        <v>420</v>
      </c>
      <c r="F3" s="772" t="s">
        <v>698</v>
      </c>
    </row>
    <row r="4" spans="1:6" x14ac:dyDescent="0.2">
      <c r="A4" s="66"/>
      <c r="B4" s="775"/>
      <c r="C4" s="771"/>
      <c r="D4" s="775"/>
      <c r="E4" s="771"/>
      <c r="F4" s="773"/>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8" t="s">
        <v>671</v>
      </c>
      <c r="B12" s="3"/>
      <c r="C12" s="3"/>
      <c r="D12" s="3"/>
      <c r="E12" s="3"/>
      <c r="F12" s="55" t="s">
        <v>570</v>
      </c>
    </row>
    <row r="13" spans="1:6" x14ac:dyDescent="0.2">
      <c r="A13" s="433" t="s">
        <v>617</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08" t="s">
        <v>645</v>
      </c>
      <c r="B1" s="808"/>
      <c r="C1" s="808"/>
      <c r="D1" s="808"/>
      <c r="E1" s="808"/>
      <c r="F1" s="808"/>
      <c r="G1" s="18"/>
      <c r="H1" s="18"/>
      <c r="I1" s="18"/>
      <c r="J1" s="18"/>
      <c r="K1" s="18"/>
      <c r="L1" s="18"/>
    </row>
    <row r="2" spans="1:12" x14ac:dyDescent="0.2">
      <c r="A2" s="809"/>
      <c r="B2" s="809"/>
      <c r="C2" s="809"/>
      <c r="D2" s="809"/>
      <c r="E2" s="809"/>
      <c r="F2" s="809"/>
      <c r="G2" s="18"/>
      <c r="H2" s="18"/>
      <c r="I2" s="18"/>
      <c r="J2" s="18"/>
      <c r="K2" s="569"/>
      <c r="L2" s="55" t="s">
        <v>467</v>
      </c>
    </row>
    <row r="3" spans="1:12" x14ac:dyDescent="0.2">
      <c r="A3" s="570"/>
      <c r="B3" s="810">
        <f>INDICE!A3</f>
        <v>45017</v>
      </c>
      <c r="C3" s="811">
        <v>41671</v>
      </c>
      <c r="D3" s="811">
        <v>41671</v>
      </c>
      <c r="E3" s="811">
        <v>41671</v>
      </c>
      <c r="F3" s="812">
        <v>41671</v>
      </c>
      <c r="G3" s="813" t="s">
        <v>116</v>
      </c>
      <c r="H3" s="811"/>
      <c r="I3" s="811"/>
      <c r="J3" s="811"/>
      <c r="K3" s="811"/>
      <c r="L3" s="814" t="s">
        <v>106</v>
      </c>
    </row>
    <row r="4" spans="1:12" ht="38.25" x14ac:dyDescent="0.2">
      <c r="A4" s="546"/>
      <c r="B4" s="698" t="s">
        <v>642</v>
      </c>
      <c r="C4" s="698" t="s">
        <v>641</v>
      </c>
      <c r="D4" s="698" t="s">
        <v>643</v>
      </c>
      <c r="E4" s="698" t="s">
        <v>320</v>
      </c>
      <c r="F4" s="220" t="s">
        <v>186</v>
      </c>
      <c r="G4" s="698" t="s">
        <v>642</v>
      </c>
      <c r="H4" s="698" t="s">
        <v>641</v>
      </c>
      <c r="I4" s="698" t="s">
        <v>643</v>
      </c>
      <c r="J4" s="698" t="s">
        <v>320</v>
      </c>
      <c r="K4" s="221" t="s">
        <v>186</v>
      </c>
      <c r="L4" s="815"/>
    </row>
    <row r="5" spans="1:12" x14ac:dyDescent="0.2">
      <c r="A5" s="543" t="s">
        <v>153</v>
      </c>
      <c r="B5" s="436">
        <v>2601.634</v>
      </c>
      <c r="C5" s="436">
        <v>780.87</v>
      </c>
      <c r="D5" s="436">
        <v>171.25299999999999</v>
      </c>
      <c r="E5" s="436">
        <v>176.63300000000001</v>
      </c>
      <c r="F5" s="571">
        <v>3730.39</v>
      </c>
      <c r="G5" s="436">
        <v>45482.860999999997</v>
      </c>
      <c r="H5" s="436">
        <v>5446.85</v>
      </c>
      <c r="I5" s="436">
        <v>2622.9450000000002</v>
      </c>
      <c r="J5" s="436">
        <v>2042.318</v>
      </c>
      <c r="K5" s="572">
        <v>55594.973999999995</v>
      </c>
      <c r="L5" s="72">
        <v>16.292592103499292</v>
      </c>
    </row>
    <row r="6" spans="1:12" x14ac:dyDescent="0.2">
      <c r="A6" s="545" t="s">
        <v>154</v>
      </c>
      <c r="B6" s="436">
        <v>274.05399999999997</v>
      </c>
      <c r="C6" s="436">
        <v>596.71799999999996</v>
      </c>
      <c r="D6" s="436">
        <v>195.62200000000001</v>
      </c>
      <c r="E6" s="436">
        <v>47.82</v>
      </c>
      <c r="F6" s="573">
        <v>1114.2139999999999</v>
      </c>
      <c r="G6" s="436">
        <v>8336.9359999999997</v>
      </c>
      <c r="H6" s="436">
        <v>6287.23</v>
      </c>
      <c r="I6" s="436">
        <v>2833.8710000000001</v>
      </c>
      <c r="J6" s="436">
        <v>636.572</v>
      </c>
      <c r="K6" s="574">
        <v>18094.609</v>
      </c>
      <c r="L6" s="59">
        <v>5.3027830125310835</v>
      </c>
    </row>
    <row r="7" spans="1:12" x14ac:dyDescent="0.2">
      <c r="A7" s="545" t="s">
        <v>155</v>
      </c>
      <c r="B7" s="436">
        <v>345.86900000000003</v>
      </c>
      <c r="C7" s="436">
        <v>317.57</v>
      </c>
      <c r="D7" s="436">
        <v>112.872</v>
      </c>
      <c r="E7" s="436">
        <v>20.241</v>
      </c>
      <c r="F7" s="573">
        <v>796.55200000000002</v>
      </c>
      <c r="G7" s="436">
        <v>7429.3739999999998</v>
      </c>
      <c r="H7" s="436">
        <v>3598.634</v>
      </c>
      <c r="I7" s="436">
        <v>1665.5809999999999</v>
      </c>
      <c r="J7" s="436">
        <v>138.31100000000001</v>
      </c>
      <c r="K7" s="574">
        <v>12831.9</v>
      </c>
      <c r="L7" s="59">
        <v>3.7605002317816099</v>
      </c>
    </row>
    <row r="8" spans="1:12" x14ac:dyDescent="0.2">
      <c r="A8" s="545" t="s">
        <v>156</v>
      </c>
      <c r="B8" s="436">
        <v>597.44299999999998</v>
      </c>
      <c r="C8" s="96">
        <v>29.853000000000002</v>
      </c>
      <c r="D8" s="436">
        <v>73.475999999999999</v>
      </c>
      <c r="E8" s="96">
        <v>0.29099999999999998</v>
      </c>
      <c r="F8" s="573">
        <v>701.06299999999999</v>
      </c>
      <c r="G8" s="436">
        <v>9249.0889999999999</v>
      </c>
      <c r="H8" s="436">
        <v>219.614</v>
      </c>
      <c r="I8" s="96">
        <v>852.49599999999998</v>
      </c>
      <c r="J8" s="436">
        <v>4.9820000000000002</v>
      </c>
      <c r="K8" s="574">
        <v>10326.180999999999</v>
      </c>
      <c r="L8" s="59">
        <v>3.0261774206406571</v>
      </c>
    </row>
    <row r="9" spans="1:12" x14ac:dyDescent="0.2">
      <c r="A9" s="545" t="s">
        <v>568</v>
      </c>
      <c r="B9" s="436">
        <v>0</v>
      </c>
      <c r="C9" s="436">
        <v>0</v>
      </c>
      <c r="D9" s="436">
        <v>0</v>
      </c>
      <c r="E9" s="96">
        <v>1.6739999999999999</v>
      </c>
      <c r="F9" s="622">
        <v>1.6739999999999999</v>
      </c>
      <c r="G9" s="436">
        <v>0</v>
      </c>
      <c r="H9" s="436">
        <v>0</v>
      </c>
      <c r="I9" s="436">
        <v>0</v>
      </c>
      <c r="J9" s="436">
        <v>23.096</v>
      </c>
      <c r="K9" s="574">
        <v>23.096</v>
      </c>
      <c r="L9" s="96">
        <v>6.768484273819781E-3</v>
      </c>
    </row>
    <row r="10" spans="1:12" x14ac:dyDescent="0.2">
      <c r="A10" s="545" t="s">
        <v>158</v>
      </c>
      <c r="B10" s="436">
        <v>140.89500000000001</v>
      </c>
      <c r="C10" s="436">
        <v>117.476</v>
      </c>
      <c r="D10" s="436">
        <v>70.617999999999995</v>
      </c>
      <c r="E10" s="436">
        <v>1.6679999999999999</v>
      </c>
      <c r="F10" s="573">
        <v>330.65699999999998</v>
      </c>
      <c r="G10" s="436">
        <v>1603.6469999999999</v>
      </c>
      <c r="H10" s="436">
        <v>1222.1500000000001</v>
      </c>
      <c r="I10" s="436">
        <v>1169.942</v>
      </c>
      <c r="J10" s="436">
        <v>22.613</v>
      </c>
      <c r="K10" s="574">
        <v>4018.3519999999999</v>
      </c>
      <c r="L10" s="59">
        <v>1.177613106974033</v>
      </c>
    </row>
    <row r="11" spans="1:12" x14ac:dyDescent="0.2">
      <c r="A11" s="545" t="s">
        <v>159</v>
      </c>
      <c r="B11" s="436">
        <v>125.139</v>
      </c>
      <c r="C11" s="436">
        <v>702.00599999999997</v>
      </c>
      <c r="D11" s="436">
        <v>403.11700000000002</v>
      </c>
      <c r="E11" s="436">
        <v>48.688000000000002</v>
      </c>
      <c r="F11" s="573">
        <v>1278.95</v>
      </c>
      <c r="G11" s="436">
        <v>1427.307</v>
      </c>
      <c r="H11" s="436">
        <v>8001.9080000000004</v>
      </c>
      <c r="I11" s="436">
        <v>6690.3159999999998</v>
      </c>
      <c r="J11" s="436">
        <v>560.69000000000005</v>
      </c>
      <c r="K11" s="574">
        <v>16680.220999999998</v>
      </c>
      <c r="L11" s="59">
        <v>4.8882842709706642</v>
      </c>
    </row>
    <row r="12" spans="1:12" x14ac:dyDescent="0.2">
      <c r="A12" s="545" t="s">
        <v>512</v>
      </c>
      <c r="B12" s="436">
        <v>873.76900000000001</v>
      </c>
      <c r="C12" s="436">
        <v>371.81599999999997</v>
      </c>
      <c r="D12" s="436">
        <v>169.05199999999999</v>
      </c>
      <c r="E12" s="436">
        <v>52.73</v>
      </c>
      <c r="F12" s="573">
        <v>1467.367</v>
      </c>
      <c r="G12" s="436">
        <v>8179.14</v>
      </c>
      <c r="H12" s="436">
        <v>3775.7280000000001</v>
      </c>
      <c r="I12" s="436">
        <v>2610.9699999999998</v>
      </c>
      <c r="J12" s="436">
        <v>661.899</v>
      </c>
      <c r="K12" s="574">
        <v>15227.736999999999</v>
      </c>
      <c r="L12" s="59">
        <v>4.4626211642866132</v>
      </c>
    </row>
    <row r="13" spans="1:12" x14ac:dyDescent="0.2">
      <c r="A13" s="545" t="s">
        <v>160</v>
      </c>
      <c r="B13" s="436">
        <v>1377.6130000000001</v>
      </c>
      <c r="C13" s="436">
        <v>1446.527</v>
      </c>
      <c r="D13" s="436">
        <v>839.83799999999997</v>
      </c>
      <c r="E13" s="436">
        <v>117.227</v>
      </c>
      <c r="F13" s="573">
        <v>3781.2049999999999</v>
      </c>
      <c r="G13" s="436">
        <v>22689.062000000002</v>
      </c>
      <c r="H13" s="436">
        <v>19711.080999999998</v>
      </c>
      <c r="I13" s="436">
        <v>13892.928</v>
      </c>
      <c r="J13" s="436">
        <v>1433.864</v>
      </c>
      <c r="K13" s="574">
        <v>57726.934999999998</v>
      </c>
      <c r="L13" s="59">
        <v>16.917381872329265</v>
      </c>
    </row>
    <row r="14" spans="1:12" x14ac:dyDescent="0.2">
      <c r="A14" s="545" t="s">
        <v>323</v>
      </c>
      <c r="B14" s="436">
        <v>830.89700000000005</v>
      </c>
      <c r="C14" s="436">
        <v>1624.0519999999999</v>
      </c>
      <c r="D14" s="436">
        <v>188.55799999999999</v>
      </c>
      <c r="E14" s="436">
        <v>102.747</v>
      </c>
      <c r="F14" s="573">
        <v>2746.2539999999999</v>
      </c>
      <c r="G14" s="436">
        <v>12409.147000000001</v>
      </c>
      <c r="H14" s="436">
        <v>18945.809000000001</v>
      </c>
      <c r="I14" s="436">
        <v>3278.3490000000002</v>
      </c>
      <c r="J14" s="436">
        <v>1077.4939999999999</v>
      </c>
      <c r="K14" s="574">
        <v>35710.798999999999</v>
      </c>
      <c r="L14" s="59">
        <v>10.465361163709698</v>
      </c>
    </row>
    <row r="15" spans="1:12" x14ac:dyDescent="0.2">
      <c r="A15" s="545" t="s">
        <v>163</v>
      </c>
      <c r="B15" s="436">
        <v>1.4430000000000001</v>
      </c>
      <c r="C15" s="436">
        <v>110.459</v>
      </c>
      <c r="D15" s="436">
        <v>34.703000000000003</v>
      </c>
      <c r="E15" s="436">
        <v>35.194000000000003</v>
      </c>
      <c r="F15" s="573">
        <v>181.79900000000004</v>
      </c>
      <c r="G15" s="96">
        <v>33.441000000000003</v>
      </c>
      <c r="H15" s="436">
        <v>1701.578</v>
      </c>
      <c r="I15" s="436">
        <v>491.13</v>
      </c>
      <c r="J15" s="436">
        <v>482.69400000000002</v>
      </c>
      <c r="K15" s="574">
        <v>2708.8429999999998</v>
      </c>
      <c r="L15" s="59">
        <v>0.79385007125678897</v>
      </c>
    </row>
    <row r="16" spans="1:12" x14ac:dyDescent="0.2">
      <c r="A16" s="545" t="s">
        <v>164</v>
      </c>
      <c r="B16" s="436">
        <v>853.30100000000004</v>
      </c>
      <c r="C16" s="436">
        <v>434.65699999999998</v>
      </c>
      <c r="D16" s="436">
        <v>120.675</v>
      </c>
      <c r="E16" s="436">
        <v>38.750999999999998</v>
      </c>
      <c r="F16" s="573">
        <v>1447.384</v>
      </c>
      <c r="G16" s="436">
        <v>12164.710999999999</v>
      </c>
      <c r="H16" s="436">
        <v>5239.9740000000002</v>
      </c>
      <c r="I16" s="436">
        <v>2498.2249999999999</v>
      </c>
      <c r="J16" s="436">
        <v>438.31400000000002</v>
      </c>
      <c r="K16" s="574">
        <v>20341.223999999995</v>
      </c>
      <c r="L16" s="59">
        <v>5.9611731362246916</v>
      </c>
    </row>
    <row r="17" spans="1:12" x14ac:dyDescent="0.2">
      <c r="A17" s="545" t="s">
        <v>165</v>
      </c>
      <c r="B17" s="96">
        <v>121.71</v>
      </c>
      <c r="C17" s="436">
        <v>37.872</v>
      </c>
      <c r="D17" s="436">
        <v>59.494</v>
      </c>
      <c r="E17" s="436">
        <v>4.1680000000000001</v>
      </c>
      <c r="F17" s="573">
        <v>223.244</v>
      </c>
      <c r="G17" s="436">
        <v>2941.11</v>
      </c>
      <c r="H17" s="436">
        <v>385.142</v>
      </c>
      <c r="I17" s="436">
        <v>947.476</v>
      </c>
      <c r="J17" s="436">
        <v>76.328000000000003</v>
      </c>
      <c r="K17" s="574">
        <v>4350.0560000000005</v>
      </c>
      <c r="L17" s="59">
        <v>1.274821857734473</v>
      </c>
    </row>
    <row r="18" spans="1:12" x14ac:dyDescent="0.2">
      <c r="A18" s="545" t="s">
        <v>166</v>
      </c>
      <c r="B18" s="436">
        <v>34.220999999999997</v>
      </c>
      <c r="C18" s="436">
        <v>360.88</v>
      </c>
      <c r="D18" s="436">
        <v>1043.7159999999999</v>
      </c>
      <c r="E18" s="436">
        <v>22.78</v>
      </c>
      <c r="F18" s="573">
        <v>1461.597</v>
      </c>
      <c r="G18" s="436">
        <v>1104.923</v>
      </c>
      <c r="H18" s="436">
        <v>4075.8560000000002</v>
      </c>
      <c r="I18" s="436">
        <v>15467.097</v>
      </c>
      <c r="J18" s="436">
        <v>260.11</v>
      </c>
      <c r="K18" s="574">
        <v>20907.986000000001</v>
      </c>
      <c r="L18" s="59">
        <v>6.1272676843715006</v>
      </c>
    </row>
    <row r="19" spans="1:12" x14ac:dyDescent="0.2">
      <c r="A19" s="545" t="s">
        <v>168</v>
      </c>
      <c r="B19" s="436">
        <v>1775.037</v>
      </c>
      <c r="C19" s="436">
        <v>224.08099999999999</v>
      </c>
      <c r="D19" s="436">
        <v>46.936</v>
      </c>
      <c r="E19" s="436">
        <v>51.613999999999997</v>
      </c>
      <c r="F19" s="573">
        <v>2097.6679999999997</v>
      </c>
      <c r="G19" s="436">
        <v>21536.883000000002</v>
      </c>
      <c r="H19" s="436">
        <v>1807.5740000000001</v>
      </c>
      <c r="I19" s="436">
        <v>715.56399999999996</v>
      </c>
      <c r="J19" s="436">
        <v>528.20899999999995</v>
      </c>
      <c r="K19" s="574">
        <v>24588.23</v>
      </c>
      <c r="L19" s="59">
        <v>7.2057952925209463</v>
      </c>
    </row>
    <row r="20" spans="1:12" x14ac:dyDescent="0.2">
      <c r="A20" s="545" t="s">
        <v>169</v>
      </c>
      <c r="B20" s="436">
        <v>238.07400000000001</v>
      </c>
      <c r="C20" s="436">
        <v>408.25400000000002</v>
      </c>
      <c r="D20" s="436">
        <v>135.47300000000001</v>
      </c>
      <c r="E20" s="436">
        <v>14.911</v>
      </c>
      <c r="F20" s="573">
        <v>796.71199999999988</v>
      </c>
      <c r="G20" s="436">
        <v>6786.357</v>
      </c>
      <c r="H20" s="436">
        <v>4470.2330000000002</v>
      </c>
      <c r="I20" s="436">
        <v>2011.6489999999999</v>
      </c>
      <c r="J20" s="436">
        <v>202.386</v>
      </c>
      <c r="K20" s="574">
        <v>13470.625</v>
      </c>
      <c r="L20" s="59">
        <v>3.9476841648347594</v>
      </c>
    </row>
    <row r="21" spans="1:12" x14ac:dyDescent="0.2">
      <c r="A21" s="545" t="s">
        <v>170</v>
      </c>
      <c r="B21" s="436">
        <v>481.798</v>
      </c>
      <c r="C21" s="436">
        <v>1100.9929999999999</v>
      </c>
      <c r="D21" s="436">
        <v>290.13099999999997</v>
      </c>
      <c r="E21" s="436">
        <v>13.778</v>
      </c>
      <c r="F21" s="573">
        <v>1886.7</v>
      </c>
      <c r="G21" s="436">
        <v>8893.0519999999997</v>
      </c>
      <c r="H21" s="436">
        <v>10206.804</v>
      </c>
      <c r="I21" s="436">
        <v>9367.8019999999997</v>
      </c>
      <c r="J21" s="436">
        <v>159.113</v>
      </c>
      <c r="K21" s="574">
        <v>28626.771000000001</v>
      </c>
      <c r="L21" s="59">
        <v>8.3893249620601047</v>
      </c>
    </row>
    <row r="22" spans="1:12" x14ac:dyDescent="0.2">
      <c r="A22" s="222" t="s">
        <v>114</v>
      </c>
      <c r="B22" s="174">
        <v>10672.897000000001</v>
      </c>
      <c r="C22" s="174">
        <v>8664.0839999999989</v>
      </c>
      <c r="D22" s="174">
        <v>3955.5340000000001</v>
      </c>
      <c r="E22" s="174">
        <v>750.91499999999996</v>
      </c>
      <c r="F22" s="575">
        <v>24043.43</v>
      </c>
      <c r="G22" s="576">
        <v>170267.04</v>
      </c>
      <c r="H22" s="174">
        <v>95096.164999999979</v>
      </c>
      <c r="I22" s="174">
        <v>67116.341</v>
      </c>
      <c r="J22" s="174">
        <v>8748.9930000000004</v>
      </c>
      <c r="K22" s="174">
        <v>341228.53899999999</v>
      </c>
      <c r="L22" s="175">
        <v>100</v>
      </c>
    </row>
    <row r="23" spans="1:12" x14ac:dyDescent="0.2">
      <c r="A23" s="18"/>
      <c r="B23" s="18"/>
      <c r="C23" s="18"/>
      <c r="D23" s="18"/>
      <c r="E23" s="18"/>
      <c r="F23" s="18"/>
      <c r="G23" s="18"/>
      <c r="H23" s="18"/>
      <c r="I23" s="18"/>
      <c r="J23" s="18"/>
      <c r="L23" s="161" t="s">
        <v>220</v>
      </c>
    </row>
    <row r="24" spans="1:12" x14ac:dyDescent="0.2">
      <c r="A24" s="80" t="s">
        <v>489</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05" t="s">
        <v>644</v>
      </c>
      <c r="B26" s="805"/>
      <c r="C26" s="805"/>
      <c r="D26" s="805"/>
      <c r="E26" s="805"/>
      <c r="F26" s="805"/>
      <c r="G26" s="805"/>
      <c r="H26" s="805"/>
    </row>
    <row r="27" spans="1:12" s="18" customFormat="1" x14ac:dyDescent="0.2">
      <c r="A27" s="805"/>
      <c r="B27" s="805"/>
      <c r="C27" s="805"/>
      <c r="D27" s="805"/>
      <c r="E27" s="805"/>
      <c r="F27" s="805"/>
      <c r="G27" s="805"/>
      <c r="H27" s="805"/>
    </row>
    <row r="28" spans="1:12" s="18" customFormat="1" x14ac:dyDescent="0.2">
      <c r="A28" s="805"/>
      <c r="B28" s="805"/>
      <c r="C28" s="805"/>
      <c r="D28" s="805"/>
      <c r="E28" s="805"/>
      <c r="F28" s="805"/>
      <c r="G28" s="805"/>
      <c r="H28" s="805"/>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
    <cfRule type="cellIs" dxfId="57" priority="41" operator="between">
      <formula>0</formula>
      <formula>0.5</formula>
    </cfRule>
    <cfRule type="cellIs" dxfId="56" priority="42" operator="between">
      <formula>0</formula>
      <formula>0.49</formula>
    </cfRule>
  </conditionalFormatting>
  <conditionalFormatting sqref="C8">
    <cfRule type="cellIs" dxfId="55" priority="43" operator="between">
      <formula>0</formula>
      <formula>0.5</formula>
    </cfRule>
    <cfRule type="cellIs" dxfId="54" priority="44" operator="between">
      <formula>0</formula>
      <formula>0.49</formula>
    </cfRule>
  </conditionalFormatting>
  <conditionalFormatting sqref="E8:E9">
    <cfRule type="cellIs" dxfId="53" priority="27" operator="between">
      <formula>0</formula>
      <formula>0.5</formula>
    </cfRule>
    <cfRule type="cellIs" dxfId="52" priority="28" operator="between">
      <formula>0</formula>
      <formula>0.49</formula>
    </cfRule>
  </conditionalFormatting>
  <conditionalFormatting sqref="F9">
    <cfRule type="cellIs" dxfId="51" priority="25" operator="between">
      <formula>0</formula>
      <formula>0.5</formula>
    </cfRule>
    <cfRule type="cellIs" dxfId="50" priority="26" operator="between">
      <formula>0</formula>
      <formula>0.49</formula>
    </cfRule>
  </conditionalFormatting>
  <conditionalFormatting sqref="G15">
    <cfRule type="cellIs" dxfId="49" priority="33" operator="between">
      <formula>0</formula>
      <formula>0.5</formula>
    </cfRule>
    <cfRule type="cellIs" dxfId="48" priority="34" operator="between">
      <formula>0</formula>
      <formula>0.49</formula>
    </cfRule>
  </conditionalFormatting>
  <conditionalFormatting sqref="I8">
    <cfRule type="cellIs" dxfId="47" priority="9" operator="between">
      <formula>0</formula>
      <formula>0.5</formula>
    </cfRule>
    <cfRule type="cellIs" dxfId="46" priority="10" operator="between">
      <formula>0</formula>
      <formula>0.49</formula>
    </cfRule>
  </conditionalFormatting>
  <conditionalFormatting sqref="L9">
    <cfRule type="cellIs" dxfId="45" priority="39" operator="between">
      <formula>0</formula>
      <formula>0.5</formula>
    </cfRule>
    <cfRule type="cellIs" dxfId="44" priority="4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4" t="s">
        <v>451</v>
      </c>
      <c r="B3" s="794" t="s">
        <v>452</v>
      </c>
      <c r="C3" s="779">
        <f>INDICE!A3</f>
        <v>45017</v>
      </c>
      <c r="D3" s="779">
        <v>41671</v>
      </c>
      <c r="E3" s="778" t="s">
        <v>115</v>
      </c>
      <c r="F3" s="778"/>
      <c r="G3" s="778" t="s">
        <v>116</v>
      </c>
      <c r="H3" s="778"/>
      <c r="I3" s="778"/>
      <c r="J3" s="161"/>
    </row>
    <row r="4" spans="1:45" x14ac:dyDescent="0.2">
      <c r="A4" s="795"/>
      <c r="B4" s="795"/>
      <c r="C4" s="184" t="s">
        <v>54</v>
      </c>
      <c r="D4" s="185" t="s">
        <v>421</v>
      </c>
      <c r="E4" s="184" t="s">
        <v>54</v>
      </c>
      <c r="F4" s="185" t="s">
        <v>421</v>
      </c>
      <c r="G4" s="184" t="s">
        <v>54</v>
      </c>
      <c r="H4" s="186" t="s">
        <v>421</v>
      </c>
      <c r="I4" s="185" t="s">
        <v>471</v>
      </c>
      <c r="J4" s="10"/>
    </row>
    <row r="5" spans="1:45" x14ac:dyDescent="0.2">
      <c r="A5" s="1"/>
      <c r="B5" s="11" t="s">
        <v>324</v>
      </c>
      <c r="C5" s="456">
        <v>0</v>
      </c>
      <c r="D5" s="142" t="s">
        <v>142</v>
      </c>
      <c r="E5" s="459">
        <v>0</v>
      </c>
      <c r="F5" s="142" t="s">
        <v>142</v>
      </c>
      <c r="G5" s="459">
        <v>1919.51361</v>
      </c>
      <c r="H5" s="142">
        <v>121.96743321998986</v>
      </c>
      <c r="I5" s="498">
        <v>0.4427664639822011</v>
      </c>
      <c r="J5" s="1"/>
    </row>
    <row r="6" spans="1:45" x14ac:dyDescent="0.2">
      <c r="A6" s="1"/>
      <c r="B6" s="11" t="s">
        <v>470</v>
      </c>
      <c r="C6" s="456">
        <v>0</v>
      </c>
      <c r="D6" s="142">
        <v>-100</v>
      </c>
      <c r="E6" s="459">
        <v>2402.2241200000003</v>
      </c>
      <c r="F6" s="142">
        <v>-38.685695415038552</v>
      </c>
      <c r="G6" s="459">
        <v>11126.079179999999</v>
      </c>
      <c r="H6" s="142">
        <v>25.283553280768533</v>
      </c>
      <c r="I6" s="407">
        <v>2.5664078185486723</v>
      </c>
      <c r="J6" s="1"/>
    </row>
    <row r="7" spans="1:45" x14ac:dyDescent="0.2">
      <c r="A7" s="160" t="s">
        <v>458</v>
      </c>
      <c r="B7" s="145"/>
      <c r="C7" s="457">
        <v>0</v>
      </c>
      <c r="D7" s="148">
        <v>-100</v>
      </c>
      <c r="E7" s="457">
        <v>2402.2241200000003</v>
      </c>
      <c r="F7" s="148">
        <v>-38.685695415038552</v>
      </c>
      <c r="G7" s="457">
        <v>13045.592789999999</v>
      </c>
      <c r="H7" s="228">
        <v>33.862861961660137</v>
      </c>
      <c r="I7" s="148">
        <v>3.0091742825308732</v>
      </c>
      <c r="J7" s="1"/>
    </row>
    <row r="8" spans="1:45" x14ac:dyDescent="0.2">
      <c r="A8" s="191"/>
      <c r="B8" s="11" t="s">
        <v>231</v>
      </c>
      <c r="C8" s="456">
        <v>8343.1239600000008</v>
      </c>
      <c r="D8" s="142">
        <v>-33.039191383947276</v>
      </c>
      <c r="E8" s="459">
        <v>32678.67424</v>
      </c>
      <c r="F8" s="149">
        <v>-40.012005751438721</v>
      </c>
      <c r="G8" s="459">
        <v>107044.39065999999</v>
      </c>
      <c r="H8" s="149">
        <v>5.8970420521939699</v>
      </c>
      <c r="I8" s="823">
        <v>24.691497937155834</v>
      </c>
      <c r="J8" s="1"/>
    </row>
    <row r="9" spans="1:45" x14ac:dyDescent="0.2">
      <c r="A9" s="160" t="s">
        <v>303</v>
      </c>
      <c r="B9" s="145"/>
      <c r="C9" s="457">
        <v>8343.1239600000008</v>
      </c>
      <c r="D9" s="148">
        <v>-33.039191383947276</v>
      </c>
      <c r="E9" s="457">
        <v>32678.67424</v>
      </c>
      <c r="F9" s="148">
        <v>-40.012005751438721</v>
      </c>
      <c r="G9" s="457">
        <v>107044.39065999999</v>
      </c>
      <c r="H9" s="228">
        <v>5.8970420521939699</v>
      </c>
      <c r="I9" s="148">
        <v>24.691497937155834</v>
      </c>
      <c r="J9" s="1"/>
    </row>
    <row r="10" spans="1:45" s="432" customFormat="1" x14ac:dyDescent="0.2">
      <c r="A10" s="660"/>
      <c r="B10" s="11" t="s">
        <v>675</v>
      </c>
      <c r="C10" s="456">
        <v>0</v>
      </c>
      <c r="D10" s="142" t="s">
        <v>142</v>
      </c>
      <c r="E10" s="459">
        <v>0</v>
      </c>
      <c r="F10" s="149" t="s">
        <v>142</v>
      </c>
      <c r="G10" s="459">
        <v>29.86627</v>
      </c>
      <c r="H10" s="149">
        <v>1595.5117542535013</v>
      </c>
      <c r="I10" s="693">
        <v>6.8891320651994188E-3</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23.475000000000001</v>
      </c>
      <c r="D11" s="142">
        <v>-91.721044737499284</v>
      </c>
      <c r="E11" s="459">
        <v>4315.5332700000008</v>
      </c>
      <c r="F11" s="149">
        <v>18.1542862463426</v>
      </c>
      <c r="G11" s="459">
        <v>19720.99352</v>
      </c>
      <c r="H11" s="149">
        <v>9.8321969265283133</v>
      </c>
      <c r="I11" s="498">
        <v>4.548962050373949</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325</v>
      </c>
      <c r="C12" s="458">
        <v>23.475000000000001</v>
      </c>
      <c r="D12" s="416">
        <v>-91.721044737499284</v>
      </c>
      <c r="E12" s="460">
        <v>4315.5332700000008</v>
      </c>
      <c r="F12" s="579">
        <v>18.290403951008845</v>
      </c>
      <c r="G12" s="460">
        <v>19708.502590000004</v>
      </c>
      <c r="H12" s="579">
        <v>16.671628369947481</v>
      </c>
      <c r="I12" s="646">
        <v>4.5460808179205117</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322</v>
      </c>
      <c r="C13" s="458">
        <v>0</v>
      </c>
      <c r="D13" s="416" t="s">
        <v>142</v>
      </c>
      <c r="E13" s="460">
        <v>0</v>
      </c>
      <c r="F13" s="579">
        <v>-100</v>
      </c>
      <c r="G13" s="460">
        <v>12.490930000000001</v>
      </c>
      <c r="H13" s="579">
        <v>-98.825248803465342</v>
      </c>
      <c r="I13" s="674">
        <v>2.8812324534386578E-3</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593</v>
      </c>
      <c r="C14" s="456">
        <v>0</v>
      </c>
      <c r="D14" s="142">
        <v>-100</v>
      </c>
      <c r="E14" s="459">
        <v>30.594000000000001</v>
      </c>
      <c r="F14" s="149">
        <v>-76.538523477580682</v>
      </c>
      <c r="G14" s="459">
        <v>99.221000000000004</v>
      </c>
      <c r="H14" s="149">
        <v>-74.366665116591491</v>
      </c>
      <c r="I14" s="693">
        <v>2.2886907961427776E-2</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1113.2402400000001</v>
      </c>
      <c r="D15" s="142">
        <v>516.82163389878633</v>
      </c>
      <c r="E15" s="459">
        <v>1710.69937</v>
      </c>
      <c r="F15" s="149">
        <v>33.2579539280961</v>
      </c>
      <c r="G15" s="459">
        <v>4448.8679000000002</v>
      </c>
      <c r="H15" s="149">
        <v>-52.077653689397906</v>
      </c>
      <c r="I15" s="498">
        <v>1.026202418438138</v>
      </c>
      <c r="J15" s="1"/>
    </row>
    <row r="16" spans="1:45" x14ac:dyDescent="0.2">
      <c r="A16" s="1"/>
      <c r="B16" s="431" t="s">
        <v>325</v>
      </c>
      <c r="C16" s="458">
        <v>180.48008999999999</v>
      </c>
      <c r="D16" s="416" t="s">
        <v>142</v>
      </c>
      <c r="E16" s="460">
        <v>777.93921999999998</v>
      </c>
      <c r="F16" s="579">
        <v>-39.401048158672666</v>
      </c>
      <c r="G16" s="460">
        <v>1959.3147200000003</v>
      </c>
      <c r="H16" s="579">
        <v>-78.894640017677219</v>
      </c>
      <c r="I16" s="646">
        <v>0.45194722552796934</v>
      </c>
      <c r="J16" s="1"/>
    </row>
    <row r="17" spans="1:45" s="432" customFormat="1" x14ac:dyDescent="0.2">
      <c r="A17" s="430"/>
      <c r="B17" s="431" t="s">
        <v>322</v>
      </c>
      <c r="C17" s="458">
        <v>932.76015000000007</v>
      </c>
      <c r="D17" s="416" t="s">
        <v>142</v>
      </c>
      <c r="E17" s="460">
        <v>932.76015000000007</v>
      </c>
      <c r="F17" s="579" t="s">
        <v>142</v>
      </c>
      <c r="G17" s="460">
        <v>2489.5531800000003</v>
      </c>
      <c r="H17" s="579" t="s">
        <v>142</v>
      </c>
      <c r="I17" s="646">
        <v>0.57425519291016869</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545</v>
      </c>
      <c r="C18" s="456">
        <v>0</v>
      </c>
      <c r="D18" s="142" t="s">
        <v>142</v>
      </c>
      <c r="E18" s="460">
        <v>0</v>
      </c>
      <c r="F18" s="149">
        <v>-100</v>
      </c>
      <c r="G18" s="460">
        <v>0</v>
      </c>
      <c r="H18" s="149">
        <v>-100</v>
      </c>
      <c r="I18" s="734">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236</v>
      </c>
      <c r="C19" s="456">
        <v>1273.6368399999999</v>
      </c>
      <c r="D19" s="142">
        <v>107.50400157839243</v>
      </c>
      <c r="E19" s="459">
        <v>3195.1142599999998</v>
      </c>
      <c r="F19" s="149">
        <v>46.977009307534836</v>
      </c>
      <c r="G19" s="459">
        <v>5706.6380799999997</v>
      </c>
      <c r="H19" s="149">
        <v>45.64190845947774</v>
      </c>
      <c r="I19" s="498">
        <v>1.316327193901885</v>
      </c>
      <c r="J19" s="1"/>
    </row>
    <row r="20" spans="1:45" x14ac:dyDescent="0.2">
      <c r="A20" s="1"/>
      <c r="B20" s="431" t="s">
        <v>325</v>
      </c>
      <c r="C20" s="458">
        <v>1273.6368399999999</v>
      </c>
      <c r="D20" s="416">
        <v>107.50400157839243</v>
      </c>
      <c r="E20" s="460">
        <v>3195.1142599999998</v>
      </c>
      <c r="F20" s="579">
        <v>46.977009307534836</v>
      </c>
      <c r="G20" s="460">
        <v>5706.6380799999997</v>
      </c>
      <c r="H20" s="579">
        <v>45.649301573176814</v>
      </c>
      <c r="I20" s="646">
        <v>1.316327193901885</v>
      </c>
      <c r="J20" s="1"/>
    </row>
    <row r="21" spans="1:45" s="432" customFormat="1" x14ac:dyDescent="0.2">
      <c r="A21" s="1"/>
      <c r="B21" s="431" t="s">
        <v>322</v>
      </c>
      <c r="C21" s="458">
        <v>0</v>
      </c>
      <c r="D21" s="416" t="s">
        <v>142</v>
      </c>
      <c r="E21" s="460">
        <v>0</v>
      </c>
      <c r="F21" s="579" t="s">
        <v>142</v>
      </c>
      <c r="G21" s="460">
        <v>0</v>
      </c>
      <c r="H21" s="579">
        <v>-100</v>
      </c>
      <c r="I21" s="646">
        <v>0</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
      <c r="B22" s="11" t="s">
        <v>208</v>
      </c>
      <c r="C22" s="456">
        <v>0</v>
      </c>
      <c r="D22" s="142" t="s">
        <v>142</v>
      </c>
      <c r="E22" s="459">
        <v>74.692499999999995</v>
      </c>
      <c r="F22" s="149" t="s">
        <v>142</v>
      </c>
      <c r="G22" s="459">
        <v>74.692499999999995</v>
      </c>
      <c r="H22" s="149" t="s">
        <v>142</v>
      </c>
      <c r="I22" s="693">
        <v>1.7229017777576766E-2</v>
      </c>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1"/>
      <c r="B23" s="11" t="s">
        <v>209</v>
      </c>
      <c r="C23" s="456">
        <v>6512.9477800000004</v>
      </c>
      <c r="D23" s="142">
        <v>98.671886852765866</v>
      </c>
      <c r="E23" s="459">
        <v>23809.888070000001</v>
      </c>
      <c r="F23" s="149">
        <v>118.28562575722938</v>
      </c>
      <c r="G23" s="459">
        <v>68923.244720000002</v>
      </c>
      <c r="H23" s="149">
        <v>100.07572306406503</v>
      </c>
      <c r="I23" s="498">
        <v>15.898246926654672</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60" t="s">
        <v>442</v>
      </c>
      <c r="B24" s="145"/>
      <c r="C24" s="457">
        <v>8923.2998599999992</v>
      </c>
      <c r="D24" s="148">
        <v>104.35215571306111</v>
      </c>
      <c r="E24" s="457">
        <v>33136.52147</v>
      </c>
      <c r="F24" s="148">
        <v>82.58680447063233</v>
      </c>
      <c r="G24" s="457">
        <v>99003.523990000002</v>
      </c>
      <c r="H24" s="228">
        <v>50.016836510029215</v>
      </c>
      <c r="I24" s="148">
        <v>22.836743647172845</v>
      </c>
      <c r="J24" s="1"/>
    </row>
    <row r="25" spans="1:45" x14ac:dyDescent="0.2">
      <c r="A25" s="15"/>
      <c r="B25" s="11" t="s">
        <v>634</v>
      </c>
      <c r="C25" s="456">
        <v>1940.4524899999999</v>
      </c>
      <c r="D25" s="142">
        <v>102.10167032553767</v>
      </c>
      <c r="E25" s="459">
        <v>2902.4353900000001</v>
      </c>
      <c r="F25" s="149">
        <v>0.59848575823174943</v>
      </c>
      <c r="G25" s="459">
        <v>5913.4884299999994</v>
      </c>
      <c r="H25" s="149">
        <v>104.96166207745392</v>
      </c>
      <c r="I25" s="498">
        <v>1.3640405300125784</v>
      </c>
      <c r="J25" s="1"/>
    </row>
    <row r="26" spans="1:45" x14ac:dyDescent="0.2">
      <c r="A26" s="15"/>
      <c r="B26" s="11" t="s">
        <v>326</v>
      </c>
      <c r="C26" s="456">
        <v>877.3908100000001</v>
      </c>
      <c r="D26" s="142">
        <v>-50.982230246630508</v>
      </c>
      <c r="E26" s="459">
        <v>5336.3173800000004</v>
      </c>
      <c r="F26" s="149">
        <v>50.583962524138407</v>
      </c>
      <c r="G26" s="459">
        <v>17223.572609999999</v>
      </c>
      <c r="H26" s="149">
        <v>-23.557345247884804</v>
      </c>
      <c r="I26" s="498">
        <v>3.9728920399112932</v>
      </c>
      <c r="J26" s="1"/>
    </row>
    <row r="27" spans="1:45" x14ac:dyDescent="0.2">
      <c r="A27" s="160" t="s">
        <v>340</v>
      </c>
      <c r="B27" s="145"/>
      <c r="C27" s="457">
        <v>2817.8433</v>
      </c>
      <c r="D27" s="148">
        <v>2.46400509867133</v>
      </c>
      <c r="E27" s="457">
        <v>8238.752770000001</v>
      </c>
      <c r="F27" s="148">
        <v>28.151489959845311</v>
      </c>
      <c r="G27" s="457">
        <v>23137.061040000001</v>
      </c>
      <c r="H27" s="228">
        <v>-8.9684572436805166</v>
      </c>
      <c r="I27" s="148">
        <v>5.3369325699238717</v>
      </c>
      <c r="J27" s="1"/>
    </row>
    <row r="28" spans="1:45" x14ac:dyDescent="0.2">
      <c r="A28" s="15"/>
      <c r="B28" s="11" t="s">
        <v>212</v>
      </c>
      <c r="C28" s="456">
        <v>1027.45261</v>
      </c>
      <c r="D28" s="142" t="s">
        <v>142</v>
      </c>
      <c r="E28" s="459">
        <v>1027.45261</v>
      </c>
      <c r="F28" s="142" t="s">
        <v>142</v>
      </c>
      <c r="G28" s="459">
        <v>4129.9770699999999</v>
      </c>
      <c r="H28" s="142">
        <v>5.5893761428538961E-2</v>
      </c>
      <c r="I28" s="498">
        <v>0.95264515660895532</v>
      </c>
      <c r="J28" s="1"/>
    </row>
    <row r="29" spans="1:45" x14ac:dyDescent="0.2">
      <c r="A29" s="15"/>
      <c r="B29" s="11" t="s">
        <v>213</v>
      </c>
      <c r="C29" s="456">
        <v>10247.176599999999</v>
      </c>
      <c r="D29" s="142">
        <v>7.3498492097416861</v>
      </c>
      <c r="E29" s="459">
        <v>35531.832289999998</v>
      </c>
      <c r="F29" s="149">
        <v>-9.1385155405451766</v>
      </c>
      <c r="G29" s="459">
        <v>101856.24795</v>
      </c>
      <c r="H29" s="149">
        <v>-34.991005208025086</v>
      </c>
      <c r="I29" s="498">
        <v>23.49476997941985</v>
      </c>
      <c r="J29" s="1"/>
    </row>
    <row r="30" spans="1:45" x14ac:dyDescent="0.2">
      <c r="A30" s="1"/>
      <c r="B30" s="431" t="s">
        <v>325</v>
      </c>
      <c r="C30" s="458">
        <v>6958.2933200000007</v>
      </c>
      <c r="D30" s="416">
        <v>-23.105721080077636</v>
      </c>
      <c r="E30" s="460">
        <v>29296.204610000001</v>
      </c>
      <c r="F30" s="579">
        <v>-21.112125626013878</v>
      </c>
      <c r="G30" s="460">
        <v>93111.209659999993</v>
      </c>
      <c r="H30" s="579">
        <v>-31.801863022902804</v>
      </c>
      <c r="I30" s="646">
        <v>21.47758726142273</v>
      </c>
      <c r="J30" s="1"/>
    </row>
    <row r="31" spans="1:45" x14ac:dyDescent="0.2">
      <c r="A31" s="1"/>
      <c r="B31" s="431" t="s">
        <v>322</v>
      </c>
      <c r="C31" s="458">
        <v>3288.88328</v>
      </c>
      <c r="D31" s="416">
        <v>562.51892672637177</v>
      </c>
      <c r="E31" s="460">
        <v>6235.6276799999996</v>
      </c>
      <c r="F31" s="149">
        <v>216.69292066885677</v>
      </c>
      <c r="G31" s="460">
        <v>8745.0382899999986</v>
      </c>
      <c r="H31" s="579">
        <v>-56.599893359779522</v>
      </c>
      <c r="I31" s="646">
        <v>2.0171827179971147</v>
      </c>
      <c r="J31" s="1"/>
    </row>
    <row r="32" spans="1:45" x14ac:dyDescent="0.2">
      <c r="A32" s="430"/>
      <c r="B32" s="11" t="s">
        <v>214</v>
      </c>
      <c r="C32" s="456">
        <v>1098.05953</v>
      </c>
      <c r="D32" s="142">
        <v>-2.5864252866678212</v>
      </c>
      <c r="E32" s="459">
        <v>3173.1415200000001</v>
      </c>
      <c r="F32" s="149">
        <v>181.50300606607041</v>
      </c>
      <c r="G32" s="459">
        <v>5224.9703100000006</v>
      </c>
      <c r="H32" s="149">
        <v>363.5295462242629</v>
      </c>
      <c r="I32" s="498">
        <v>1.2052228317207323</v>
      </c>
      <c r="J32" s="1"/>
    </row>
    <row r="33" spans="1:10" x14ac:dyDescent="0.2">
      <c r="A33" s="1"/>
      <c r="B33" s="11" t="s">
        <v>215</v>
      </c>
      <c r="C33" s="456">
        <v>1112.7167299999999</v>
      </c>
      <c r="D33" s="142">
        <v>-54.597383241757257</v>
      </c>
      <c r="E33" s="459">
        <v>2754.0016799999999</v>
      </c>
      <c r="F33" s="149">
        <v>-47.038547273699443</v>
      </c>
      <c r="G33" s="459">
        <v>12602.57022</v>
      </c>
      <c r="H33" s="149">
        <v>72.867810546862245</v>
      </c>
      <c r="I33" s="498">
        <v>2.9069840527969943</v>
      </c>
      <c r="J33" s="1"/>
    </row>
    <row r="34" spans="1:10" x14ac:dyDescent="0.2">
      <c r="A34" s="1"/>
      <c r="B34" s="11" t="s">
        <v>600</v>
      </c>
      <c r="C34" s="456">
        <v>0</v>
      </c>
      <c r="D34" s="142">
        <v>-100</v>
      </c>
      <c r="E34" s="459">
        <v>1891.05603</v>
      </c>
      <c r="F34" s="149">
        <v>-33.769237334457287</v>
      </c>
      <c r="G34" s="459">
        <v>4978.6727099999998</v>
      </c>
      <c r="H34" s="149">
        <v>-49.034143144873994</v>
      </c>
      <c r="I34" s="498">
        <v>1.1484103575235303</v>
      </c>
      <c r="J34" s="1"/>
    </row>
    <row r="35" spans="1:10" x14ac:dyDescent="0.2">
      <c r="A35" s="1"/>
      <c r="B35" s="11" t="s">
        <v>679</v>
      </c>
      <c r="C35" s="456">
        <v>0</v>
      </c>
      <c r="D35" s="142" t="s">
        <v>142</v>
      </c>
      <c r="E35" s="459">
        <v>0</v>
      </c>
      <c r="F35" s="142" t="s">
        <v>142</v>
      </c>
      <c r="G35" s="459">
        <v>541.85708</v>
      </c>
      <c r="H35" s="142" t="s">
        <v>142</v>
      </c>
      <c r="I35" s="498">
        <v>0.12498798760552712</v>
      </c>
      <c r="J35" s="1"/>
    </row>
    <row r="36" spans="1:10" x14ac:dyDescent="0.2">
      <c r="A36" s="15"/>
      <c r="B36" s="11" t="s">
        <v>217</v>
      </c>
      <c r="C36" s="456">
        <v>4840.8125300000002</v>
      </c>
      <c r="D36" s="142">
        <v>-29.756207292639502</v>
      </c>
      <c r="E36" s="459">
        <v>20484.52679</v>
      </c>
      <c r="F36" s="142">
        <v>-9.7053460412053081</v>
      </c>
      <c r="G36" s="459">
        <v>61601.015790000005</v>
      </c>
      <c r="H36" s="142">
        <v>11.424591495133885</v>
      </c>
      <c r="I36" s="498">
        <v>14.209257906251594</v>
      </c>
      <c r="J36" s="1"/>
    </row>
    <row r="37" spans="1:10" x14ac:dyDescent="0.2">
      <c r="A37" s="160" t="s">
        <v>443</v>
      </c>
      <c r="B37" s="145"/>
      <c r="C37" s="457">
        <v>18326.218000000001</v>
      </c>
      <c r="D37" s="148">
        <v>-12.476140659372041</v>
      </c>
      <c r="E37" s="457">
        <v>64862.010920000001</v>
      </c>
      <c r="F37" s="148">
        <v>-8.611955515338952</v>
      </c>
      <c r="G37" s="457">
        <v>190935.31113000002</v>
      </c>
      <c r="H37" s="228">
        <v>-18.500883905784661</v>
      </c>
      <c r="I37" s="148">
        <v>44.042278271927181</v>
      </c>
      <c r="J37" s="166"/>
    </row>
    <row r="38" spans="1:10" x14ac:dyDescent="0.2">
      <c r="A38" s="1"/>
      <c r="B38" s="11" t="s">
        <v>654</v>
      </c>
      <c r="C38" s="456">
        <v>0</v>
      </c>
      <c r="D38" s="142" t="s">
        <v>142</v>
      </c>
      <c r="E38" s="459">
        <v>70.424530000000004</v>
      </c>
      <c r="F38" s="149" t="s">
        <v>142</v>
      </c>
      <c r="G38" s="459">
        <v>128.72604999999999</v>
      </c>
      <c r="H38" s="149">
        <v>-84.714242198811334</v>
      </c>
      <c r="I38" s="674">
        <v>2.9692718865846443E-2</v>
      </c>
      <c r="J38" s="1"/>
    </row>
    <row r="39" spans="1:10" x14ac:dyDescent="0.2">
      <c r="A39" s="15"/>
      <c r="B39" s="11" t="s">
        <v>667</v>
      </c>
      <c r="C39" s="456">
        <v>0</v>
      </c>
      <c r="D39" s="142">
        <v>-100</v>
      </c>
      <c r="E39" s="459">
        <v>0</v>
      </c>
      <c r="F39" s="142">
        <v>-100</v>
      </c>
      <c r="G39" s="459">
        <v>0</v>
      </c>
      <c r="H39" s="142">
        <v>-100</v>
      </c>
      <c r="I39" s="734">
        <v>0</v>
      </c>
      <c r="J39" s="1"/>
    </row>
    <row r="40" spans="1:10" ht="14.25" customHeight="1" x14ac:dyDescent="0.2">
      <c r="A40" s="15"/>
      <c r="B40" s="11" t="s">
        <v>674</v>
      </c>
      <c r="C40" s="456">
        <v>0</v>
      </c>
      <c r="D40" s="142" t="s">
        <v>142</v>
      </c>
      <c r="E40" s="459">
        <v>0</v>
      </c>
      <c r="F40" s="142" t="s">
        <v>142</v>
      </c>
      <c r="G40" s="459">
        <v>154.28510999999997</v>
      </c>
      <c r="H40" s="142" t="s">
        <v>142</v>
      </c>
      <c r="I40" s="674">
        <v>3.5588324169165395E-2</v>
      </c>
      <c r="J40" s="1"/>
    </row>
    <row r="41" spans="1:10" ht="14.25" customHeight="1" x14ac:dyDescent="0.2">
      <c r="A41" s="15"/>
      <c r="B41" s="11" t="s">
        <v>576</v>
      </c>
      <c r="C41" s="456">
        <v>0</v>
      </c>
      <c r="D41" s="142" t="s">
        <v>142</v>
      </c>
      <c r="E41" s="459">
        <v>0</v>
      </c>
      <c r="F41" s="142" t="s">
        <v>142</v>
      </c>
      <c r="G41" s="459">
        <v>78.434839999999994</v>
      </c>
      <c r="H41" s="142" t="s">
        <v>142</v>
      </c>
      <c r="I41" s="674">
        <v>1.8092248254394871E-2</v>
      </c>
      <c r="J41" s="1"/>
    </row>
    <row r="42" spans="1:10" ht="14.25" customHeight="1" x14ac:dyDescent="0.2">
      <c r="A42" s="15"/>
      <c r="B42" s="11" t="s">
        <v>633</v>
      </c>
      <c r="C42" s="456">
        <v>0</v>
      </c>
      <c r="D42" s="142" t="s">
        <v>142</v>
      </c>
      <c r="E42" s="459">
        <v>0</v>
      </c>
      <c r="F42" s="142" t="s">
        <v>142</v>
      </c>
      <c r="G42" s="459">
        <v>0</v>
      </c>
      <c r="H42" s="142">
        <v>-100</v>
      </c>
      <c r="I42" s="498">
        <v>0</v>
      </c>
      <c r="J42" s="1"/>
    </row>
    <row r="43" spans="1:10" ht="14.25" customHeight="1" x14ac:dyDescent="0.2">
      <c r="A43" s="160" t="s">
        <v>459</v>
      </c>
      <c r="B43" s="145"/>
      <c r="C43" s="457">
        <v>0</v>
      </c>
      <c r="D43" s="148">
        <v>-100</v>
      </c>
      <c r="E43" s="457">
        <v>70.424530000000004</v>
      </c>
      <c r="F43" s="148">
        <v>-57.92799315277626</v>
      </c>
      <c r="G43" s="457">
        <v>361.44600000000003</v>
      </c>
      <c r="H43" s="228">
        <v>-69.312384685626299</v>
      </c>
      <c r="I43" s="148">
        <v>8.3373291289406737E-2</v>
      </c>
      <c r="J43" s="1"/>
    </row>
    <row r="44" spans="1:10" ht="14.25" customHeight="1" x14ac:dyDescent="0.2">
      <c r="A44" s="667" t="s">
        <v>114</v>
      </c>
      <c r="B44" s="668" t="s">
        <v>114</v>
      </c>
      <c r="C44" s="668">
        <v>38410.485119999998</v>
      </c>
      <c r="D44" s="669">
        <v>-5.7697230842699465</v>
      </c>
      <c r="E44" s="150">
        <v>141388.60804999998</v>
      </c>
      <c r="F44" s="669">
        <v>-8.2560579898165187</v>
      </c>
      <c r="G44" s="150">
        <v>433527.32560999994</v>
      </c>
      <c r="H44" s="670">
        <v>-0.95269401067683812</v>
      </c>
      <c r="I44" s="671">
        <v>100</v>
      </c>
    </row>
    <row r="45" spans="1:10" s="1" customFormat="1" ht="15" customHeight="1" x14ac:dyDescent="0.2">
      <c r="A45" s="683"/>
      <c r="B45" s="708" t="s">
        <v>327</v>
      </c>
      <c r="C45" s="181">
        <v>8435.8852499999994</v>
      </c>
      <c r="D45" s="155">
        <v>-16.698974724815773</v>
      </c>
      <c r="E45" s="520">
        <v>37584.791360000003</v>
      </c>
      <c r="F45" s="521">
        <v>-15.048031691364287</v>
      </c>
      <c r="G45" s="520">
        <v>120515.53132000001</v>
      </c>
      <c r="H45" s="521">
        <v>-27.673049215195704</v>
      </c>
      <c r="I45" s="521">
        <v>27.798831630838301</v>
      </c>
    </row>
    <row r="46" spans="1:10" s="1" customFormat="1" ht="13.5" customHeight="1" x14ac:dyDescent="0.2">
      <c r="A46" s="683"/>
      <c r="B46" s="708" t="s">
        <v>328</v>
      </c>
      <c r="C46" s="181">
        <v>29974.599870000002</v>
      </c>
      <c r="D46" s="155">
        <v>-2.1568925988368357</v>
      </c>
      <c r="E46" s="520">
        <v>103803.81668999999</v>
      </c>
      <c r="F46" s="521">
        <v>-5.5210640716831705</v>
      </c>
      <c r="G46" s="520">
        <v>313011.79428999999</v>
      </c>
      <c r="H46" s="521">
        <v>15.472167066103454</v>
      </c>
      <c r="I46" s="521">
        <v>72.201168369161721</v>
      </c>
    </row>
    <row r="47" spans="1:10" s="1" customFormat="1" x14ac:dyDescent="0.2">
      <c r="A47" s="474" t="s">
        <v>446</v>
      </c>
      <c r="B47" s="153"/>
      <c r="C47" s="409">
        <v>10753.476040000001</v>
      </c>
      <c r="D47" s="410">
        <v>-21.596110387311356</v>
      </c>
      <c r="E47" s="411">
        <v>42075.732170000003</v>
      </c>
      <c r="F47" s="412">
        <v>-32.008089011456477</v>
      </c>
      <c r="G47" s="411">
        <v>137253.39598</v>
      </c>
      <c r="H47" s="412">
        <v>2.7043353616141959</v>
      </c>
      <c r="I47" s="412">
        <v>31.659687376539857</v>
      </c>
    </row>
    <row r="48" spans="1:10" s="1" customFormat="1" ht="12.75" customHeight="1" x14ac:dyDescent="0.2">
      <c r="A48" s="474" t="s">
        <v>447</v>
      </c>
      <c r="B48" s="153"/>
      <c r="C48" s="409">
        <v>27657.00908</v>
      </c>
      <c r="D48" s="410">
        <v>2.2558489912324293</v>
      </c>
      <c r="E48" s="411">
        <v>99312.875879999978</v>
      </c>
      <c r="F48" s="412">
        <v>7.6810239038555324</v>
      </c>
      <c r="G48" s="411">
        <v>296273.92962999997</v>
      </c>
      <c r="H48" s="412">
        <v>-2.5600292922577252</v>
      </c>
      <c r="I48" s="412">
        <v>68.34031262346015</v>
      </c>
    </row>
    <row r="49" spans="1:9" s="1" customFormat="1" ht="12.75" customHeight="1" x14ac:dyDescent="0.2">
      <c r="A49" s="683"/>
      <c r="B49" s="708" t="s">
        <v>448</v>
      </c>
      <c r="C49" s="181">
        <v>2771.1023899999996</v>
      </c>
      <c r="D49" s="155">
        <v>29.631335927816515</v>
      </c>
      <c r="E49" s="520">
        <v>4933.0865199999998</v>
      </c>
      <c r="F49" s="728">
        <v>20.558800499635975</v>
      </c>
      <c r="G49" s="520">
        <v>24614.61969</v>
      </c>
      <c r="H49" s="728">
        <v>4.9913427766032319</v>
      </c>
      <c r="I49" s="521">
        <v>5.6510580214728421</v>
      </c>
    </row>
    <row r="50" spans="1:9" s="1" customFormat="1" x14ac:dyDescent="0.2">
      <c r="A50" s="161"/>
      <c r="B50" s="161"/>
      <c r="C50" s="161"/>
      <c r="D50" s="161"/>
      <c r="E50" s="161"/>
      <c r="F50" s="161"/>
      <c r="G50" s="161"/>
      <c r="H50" s="161"/>
      <c r="I50" s="161" t="s">
        <v>220</v>
      </c>
    </row>
    <row r="51" spans="1:9" s="1" customFormat="1" ht="15" customHeight="1" x14ac:dyDescent="0.2">
      <c r="A51" s="816" t="s">
        <v>683</v>
      </c>
      <c r="B51" s="816"/>
      <c r="C51" s="816"/>
      <c r="D51" s="816"/>
      <c r="E51" s="816"/>
      <c r="F51" s="816"/>
      <c r="G51" s="816"/>
      <c r="H51" s="816"/>
      <c r="I51" s="816"/>
    </row>
    <row r="52" spans="1:9" s="1" customFormat="1" x14ac:dyDescent="0.2">
      <c r="A52" s="433" t="s">
        <v>472</v>
      </c>
      <c r="I52" s="663"/>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3" priority="3" operator="between">
      <formula>0</formula>
      <formula>0.5</formula>
    </cfRule>
    <cfRule type="cellIs" dxfId="42" priority="4" operator="between">
      <formula>-0.49</formula>
      <formula>0.49</formula>
    </cfRule>
  </conditionalFormatting>
  <conditionalFormatting sqref="H49">
    <cfRule type="cellIs" dxfId="41" priority="5" operator="between">
      <formula>0</formula>
      <formula>0.5</formula>
    </cfRule>
    <cfRule type="cellIs" dxfId="40" priority="6" operator="between">
      <formula>-0.49</formula>
      <formula>0.49</formula>
    </cfRule>
  </conditionalFormatting>
  <conditionalFormatting sqref="I8">
    <cfRule type="cellIs" dxfId="39" priority="19" operator="between">
      <formula>0</formula>
      <formula>0.5</formula>
    </cfRule>
    <cfRule type="cellIs" dxfId="38" priority="20" operator="between">
      <formula>0</formula>
      <formula>0.49</formula>
    </cfRule>
  </conditionalFormatting>
  <conditionalFormatting sqref="I10">
    <cfRule type="cellIs" dxfId="37" priority="21" operator="between">
      <formula>0</formula>
      <formula>0.5</formula>
    </cfRule>
    <cfRule type="cellIs" dxfId="36" priority="22" operator="between">
      <formula>0</formula>
      <formula>0.49</formula>
    </cfRule>
  </conditionalFormatting>
  <conditionalFormatting sqref="I13:I14">
    <cfRule type="cellIs" dxfId="35" priority="13" operator="between">
      <formula>0</formula>
      <formula>0.5</formula>
    </cfRule>
    <cfRule type="cellIs" dxfId="34" priority="14" operator="between">
      <formula>0</formula>
      <formula>0.49</formula>
    </cfRule>
  </conditionalFormatting>
  <conditionalFormatting sqref="I22">
    <cfRule type="cellIs" dxfId="33" priority="1" operator="between">
      <formula>0</formula>
      <formula>0.5</formula>
    </cfRule>
    <cfRule type="cellIs" dxfId="32" priority="2" operator="between">
      <formula>0</formula>
      <formula>0.49</formula>
    </cfRule>
  </conditionalFormatting>
  <conditionalFormatting sqref="I38 I40:I41">
    <cfRule type="cellIs" dxfId="31" priority="33" operator="between">
      <formula>0</formula>
      <formula>0.5</formula>
    </cfRule>
    <cfRule type="cellIs" dxfId="30"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8" t="s">
        <v>18</v>
      </c>
      <c r="B1" s="808"/>
      <c r="C1" s="808"/>
      <c r="D1" s="808"/>
      <c r="E1" s="808"/>
      <c r="F1" s="808"/>
      <c r="G1" s="1"/>
      <c r="H1" s="1"/>
    </row>
    <row r="2" spans="1:9" x14ac:dyDescent="0.2">
      <c r="A2" s="809"/>
      <c r="B2" s="809"/>
      <c r="C2" s="809"/>
      <c r="D2" s="809"/>
      <c r="E2" s="809"/>
      <c r="F2" s="809"/>
      <c r="G2" s="10"/>
      <c r="H2" s="55" t="s">
        <v>467</v>
      </c>
    </row>
    <row r="3" spans="1:9" x14ac:dyDescent="0.2">
      <c r="A3" s="11"/>
      <c r="B3" s="779">
        <f>INDICE!A3</f>
        <v>45017</v>
      </c>
      <c r="C3" s="779">
        <v>41671</v>
      </c>
      <c r="D3" s="778" t="s">
        <v>115</v>
      </c>
      <c r="E3" s="778"/>
      <c r="F3" s="778" t="s">
        <v>116</v>
      </c>
      <c r="G3" s="778"/>
      <c r="H3" s="778"/>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8435.8852499999994</v>
      </c>
      <c r="C5" s="231">
        <v>-16.698974724815773</v>
      </c>
      <c r="D5" s="230">
        <v>37584.791360000003</v>
      </c>
      <c r="E5" s="231">
        <v>-15.048031691364287</v>
      </c>
      <c r="F5" s="230">
        <v>120515.53132000002</v>
      </c>
      <c r="G5" s="231">
        <v>-27.673049215195693</v>
      </c>
      <c r="H5" s="231">
        <v>27.798831630838301</v>
      </c>
    </row>
    <row r="6" spans="1:9" x14ac:dyDescent="0.2">
      <c r="A6" s="406" t="s">
        <v>330</v>
      </c>
      <c r="B6" s="735">
        <v>6958.2933200000007</v>
      </c>
      <c r="C6" s="506">
        <v>-23.105721080077636</v>
      </c>
      <c r="D6" s="434">
        <v>29296.204610000001</v>
      </c>
      <c r="E6" s="435">
        <v>-21.112125626013878</v>
      </c>
      <c r="F6" s="434">
        <v>93111.209659999993</v>
      </c>
      <c r="G6" s="435">
        <v>-5.2610380763517473</v>
      </c>
      <c r="H6" s="737">
        <v>21.47758726142273</v>
      </c>
    </row>
    <row r="7" spans="1:9" x14ac:dyDescent="0.2">
      <c r="A7" s="406" t="s">
        <v>331</v>
      </c>
      <c r="B7" s="736">
        <v>0</v>
      </c>
      <c r="C7" s="435" t="s">
        <v>142</v>
      </c>
      <c r="D7" s="434">
        <v>0</v>
      </c>
      <c r="E7" s="435" t="s">
        <v>142</v>
      </c>
      <c r="F7" s="434">
        <v>0</v>
      </c>
      <c r="G7" s="435">
        <v>-100</v>
      </c>
      <c r="H7" s="646">
        <v>0</v>
      </c>
    </row>
    <row r="8" spans="1:9" x14ac:dyDescent="0.2">
      <c r="A8" s="406" t="s">
        <v>519</v>
      </c>
      <c r="B8" s="736">
        <v>1273.6368399999999</v>
      </c>
      <c r="C8" s="473">
        <v>107.50400157839243</v>
      </c>
      <c r="D8" s="434">
        <v>3195.1142599999998</v>
      </c>
      <c r="E8" s="473">
        <v>46.977009307534836</v>
      </c>
      <c r="F8" s="434">
        <v>5706.6380799999997</v>
      </c>
      <c r="G8" s="473">
        <v>45.649301573176814</v>
      </c>
      <c r="H8" s="737">
        <v>1.316327193901885</v>
      </c>
    </row>
    <row r="9" spans="1:9" x14ac:dyDescent="0.2">
      <c r="A9" s="406" t="s">
        <v>520</v>
      </c>
      <c r="B9" s="735">
        <v>203.95508999999998</v>
      </c>
      <c r="C9" s="435">
        <v>-56.047037525734311</v>
      </c>
      <c r="D9" s="434">
        <v>5093.4724900000001</v>
      </c>
      <c r="E9" s="435">
        <v>3.2739059337295657</v>
      </c>
      <c r="F9" s="434">
        <v>21697.683580000001</v>
      </c>
      <c r="G9" s="435">
        <v>-17.113355254434119</v>
      </c>
      <c r="H9" s="737">
        <v>5.004917175513679</v>
      </c>
    </row>
    <row r="10" spans="1:9" x14ac:dyDescent="0.2">
      <c r="A10" s="413" t="s">
        <v>332</v>
      </c>
      <c r="B10" s="415">
        <v>29974.599870000002</v>
      </c>
      <c r="C10" s="231">
        <v>-2.1231353147963827</v>
      </c>
      <c r="D10" s="415">
        <v>103773.22269000001</v>
      </c>
      <c r="E10" s="231">
        <v>-5.4328848536091687</v>
      </c>
      <c r="F10" s="415">
        <v>312900.08236</v>
      </c>
      <c r="G10" s="231">
        <v>15.597985422679658</v>
      </c>
      <c r="H10" s="231">
        <v>72.175400228746852</v>
      </c>
    </row>
    <row r="11" spans="1:9" x14ac:dyDescent="0.2">
      <c r="A11" s="406" t="s">
        <v>333</v>
      </c>
      <c r="B11" s="735">
        <v>4770.9162900000001</v>
      </c>
      <c r="C11" s="437">
        <v>6.8869781033265856</v>
      </c>
      <c r="D11" s="434">
        <v>16671.974919999997</v>
      </c>
      <c r="E11" s="435">
        <v>-12.891744536428204</v>
      </c>
      <c r="F11" s="434">
        <v>50715.201529999991</v>
      </c>
      <c r="G11" s="435">
        <v>2.9970350743242973</v>
      </c>
      <c r="H11" s="737">
        <v>11.698271027931295</v>
      </c>
    </row>
    <row r="12" spans="1:9" x14ac:dyDescent="0.2">
      <c r="A12" s="406" t="s">
        <v>334</v>
      </c>
      <c r="B12" s="735">
        <v>6788.7742100000005</v>
      </c>
      <c r="C12" s="435">
        <v>4.9840752773814572</v>
      </c>
      <c r="D12" s="434">
        <v>22373.735740000004</v>
      </c>
      <c r="E12" s="435">
        <v>1.1270689357219155</v>
      </c>
      <c r="F12" s="434">
        <v>64830.913340000006</v>
      </c>
      <c r="G12" s="435">
        <v>19.048234478700333</v>
      </c>
      <c r="H12" s="737">
        <v>14.954285349551814</v>
      </c>
    </row>
    <row r="13" spans="1:9" x14ac:dyDescent="0.2">
      <c r="A13" s="406" t="s">
        <v>335</v>
      </c>
      <c r="B13" s="735">
        <v>5615.7783799999997</v>
      </c>
      <c r="C13" s="443">
        <v>9.8942265660525273</v>
      </c>
      <c r="D13" s="434">
        <v>17141.06064</v>
      </c>
      <c r="E13" s="435">
        <v>-10.244593117234572</v>
      </c>
      <c r="F13" s="434">
        <v>53050.621950000008</v>
      </c>
      <c r="G13" s="435">
        <v>20.395694568354987</v>
      </c>
      <c r="H13" s="737">
        <v>12.236973038632451</v>
      </c>
    </row>
    <row r="14" spans="1:9" x14ac:dyDescent="0.2">
      <c r="A14" s="406" t="s">
        <v>336</v>
      </c>
      <c r="B14" s="735">
        <v>6272.90146</v>
      </c>
      <c r="C14" s="435">
        <v>8.3155819096799455</v>
      </c>
      <c r="D14" s="434">
        <v>21570.991379999999</v>
      </c>
      <c r="E14" s="435">
        <v>1.8386756215192173</v>
      </c>
      <c r="F14" s="434">
        <v>64116.742689999999</v>
      </c>
      <c r="G14" s="435">
        <v>11.824810390760858</v>
      </c>
      <c r="H14" s="737">
        <v>14.789550485608663</v>
      </c>
    </row>
    <row r="15" spans="1:9" x14ac:dyDescent="0.2">
      <c r="A15" s="406" t="s">
        <v>337</v>
      </c>
      <c r="B15" s="735">
        <v>3158.0823899999996</v>
      </c>
      <c r="C15" s="443">
        <v>0.98238524640179103</v>
      </c>
      <c r="D15" s="434">
        <v>10853.227479999998</v>
      </c>
      <c r="E15" s="435">
        <v>31.531901060818228</v>
      </c>
      <c r="F15" s="434">
        <v>29194.711420000003</v>
      </c>
      <c r="G15" s="435">
        <v>21.40146494581094</v>
      </c>
      <c r="H15" s="737">
        <v>6.7342263556100468</v>
      </c>
    </row>
    <row r="16" spans="1:9" x14ac:dyDescent="0.2">
      <c r="A16" s="406" t="s">
        <v>338</v>
      </c>
      <c r="B16" s="735">
        <v>3368.1471399999996</v>
      </c>
      <c r="C16" s="435">
        <v>-40.554747209366312</v>
      </c>
      <c r="D16" s="434">
        <v>15162.232530000001</v>
      </c>
      <c r="E16" s="435">
        <v>-23.963719509676533</v>
      </c>
      <c r="F16" s="434">
        <v>50991.891429999989</v>
      </c>
      <c r="G16" s="435">
        <v>22.77155366932622</v>
      </c>
      <c r="H16" s="738">
        <v>11.762093971412579</v>
      </c>
    </row>
    <row r="17" spans="1:8" x14ac:dyDescent="0.2">
      <c r="A17" s="413" t="s">
        <v>539</v>
      </c>
      <c r="B17" s="522">
        <v>0</v>
      </c>
      <c r="C17" s="666">
        <v>-100</v>
      </c>
      <c r="D17" s="415">
        <v>30.594000000000001</v>
      </c>
      <c r="E17" s="656">
        <v>-77.304129047621345</v>
      </c>
      <c r="F17" s="415">
        <v>111.71193</v>
      </c>
      <c r="G17" s="417">
        <v>-71.478465835029766</v>
      </c>
      <c r="H17" s="723">
        <v>2.5768140414866435E-2</v>
      </c>
    </row>
    <row r="18" spans="1:8" x14ac:dyDescent="0.2">
      <c r="A18" s="414" t="s">
        <v>114</v>
      </c>
      <c r="B18" s="61">
        <v>38410.485120000005</v>
      </c>
      <c r="C18" s="62">
        <v>-5.7697230842699279</v>
      </c>
      <c r="D18" s="61">
        <v>141388.60805000001</v>
      </c>
      <c r="E18" s="62">
        <v>-8.2560579898164814</v>
      </c>
      <c r="F18" s="61">
        <v>433527.32560999994</v>
      </c>
      <c r="G18" s="62">
        <v>-0.95269401067683812</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3" t="s">
        <v>531</v>
      </c>
      <c r="B21" s="1"/>
      <c r="C21" s="1"/>
      <c r="D21" s="1"/>
      <c r="E21" s="1"/>
      <c r="F21" s="1"/>
      <c r="G21" s="1"/>
      <c r="H21" s="1"/>
    </row>
    <row r="22" spans="1:8" x14ac:dyDescent="0.2">
      <c r="A22" s="816"/>
      <c r="B22" s="816"/>
      <c r="C22" s="816"/>
      <c r="D22" s="816"/>
      <c r="E22" s="816"/>
      <c r="F22" s="816"/>
      <c r="G22" s="816"/>
      <c r="H22" s="816"/>
    </row>
    <row r="23" spans="1:8" s="1" customFormat="1" x14ac:dyDescent="0.2">
      <c r="A23" s="816"/>
      <c r="B23" s="816"/>
      <c r="C23" s="816"/>
      <c r="D23" s="816"/>
      <c r="E23" s="816"/>
      <c r="F23" s="816"/>
      <c r="G23" s="816"/>
      <c r="H23" s="816"/>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29" priority="7" operator="between">
      <formula>0.0001</formula>
      <formula>0.44999</formula>
    </cfRule>
  </conditionalFormatting>
  <conditionalFormatting sqref="C17">
    <cfRule type="cellIs" dxfId="28" priority="5" operator="between">
      <formula>0</formula>
      <formula>0.5</formula>
    </cfRule>
    <cfRule type="cellIs" dxfId="27" priority="6" operator="between">
      <formula>0</formula>
      <formula>0.49</formula>
    </cfRule>
  </conditionalFormatting>
  <conditionalFormatting sqref="E18">
    <cfRule type="cellIs" dxfId="26" priority="10" operator="between">
      <formula>0.00001</formula>
      <formula>0.049999</formula>
    </cfRule>
  </conditionalFormatting>
  <conditionalFormatting sqref="G18">
    <cfRule type="cellIs" dxfId="25" priority="9" operator="between">
      <formula>0.00001</formula>
      <formula>0.049999</formula>
    </cfRule>
  </conditionalFormatting>
  <conditionalFormatting sqref="H17">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x14ac:dyDescent="0.2">
      <c r="A1" s="620" t="s">
        <v>501</v>
      </c>
      <c r="B1" s="1"/>
      <c r="C1" s="1"/>
      <c r="D1" s="1"/>
      <c r="E1" s="1"/>
      <c r="F1" s="1"/>
      <c r="G1" s="1"/>
      <c r="H1" s="1"/>
    </row>
    <row r="2" spans="1:8" x14ac:dyDescent="0.2">
      <c r="A2" s="1"/>
      <c r="B2" s="1"/>
      <c r="C2" s="1"/>
      <c r="D2" s="1"/>
      <c r="E2" s="1"/>
      <c r="F2" s="1"/>
      <c r="G2" s="55" t="s">
        <v>469</v>
      </c>
      <c r="H2" s="1"/>
    </row>
    <row r="3" spans="1:8" x14ac:dyDescent="0.2">
      <c r="A3" s="56"/>
      <c r="B3" s="779">
        <f>INDICE!A3</f>
        <v>45017</v>
      </c>
      <c r="C3" s="778">
        <v>41671</v>
      </c>
      <c r="D3" s="778" t="s">
        <v>115</v>
      </c>
      <c r="E3" s="778"/>
      <c r="F3" s="778" t="s">
        <v>116</v>
      </c>
      <c r="G3" s="778"/>
      <c r="H3" s="1"/>
    </row>
    <row r="4" spans="1:8" x14ac:dyDescent="0.2">
      <c r="A4" s="66"/>
      <c r="B4" s="184" t="s">
        <v>342</v>
      </c>
      <c r="C4" s="185" t="s">
        <v>421</v>
      </c>
      <c r="D4" s="184" t="s">
        <v>342</v>
      </c>
      <c r="E4" s="185" t="s">
        <v>421</v>
      </c>
      <c r="F4" s="184" t="s">
        <v>342</v>
      </c>
      <c r="G4" s="186" t="s">
        <v>421</v>
      </c>
      <c r="H4" s="1"/>
    </row>
    <row r="5" spans="1:8" x14ac:dyDescent="0.2">
      <c r="A5" s="438" t="s">
        <v>468</v>
      </c>
      <c r="B5" s="439">
        <v>39.469105567836799</v>
      </c>
      <c r="C5" s="420">
        <v>-37.202158206885422</v>
      </c>
      <c r="D5" s="440">
        <v>46.673125012812953</v>
      </c>
      <c r="E5" s="420">
        <v>-13.904633114141943</v>
      </c>
      <c r="F5" s="440">
        <v>58.539933008165917</v>
      </c>
      <c r="G5" s="420">
        <v>53.871589655374109</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08" t="s">
        <v>339</v>
      </c>
      <c r="B1" s="808"/>
      <c r="C1" s="808"/>
      <c r="D1" s="808"/>
      <c r="E1" s="808"/>
      <c r="F1" s="808"/>
      <c r="G1" s="808"/>
      <c r="H1" s="1"/>
      <c r="I1" s="1"/>
    </row>
    <row r="2" spans="1:9" x14ac:dyDescent="0.2">
      <c r="A2" s="809"/>
      <c r="B2" s="809"/>
      <c r="C2" s="809"/>
      <c r="D2" s="809"/>
      <c r="E2" s="809"/>
      <c r="F2" s="809"/>
      <c r="G2" s="809"/>
      <c r="H2" s="10"/>
      <c r="I2" s="55" t="s">
        <v>467</v>
      </c>
    </row>
    <row r="3" spans="1:9" x14ac:dyDescent="0.2">
      <c r="A3" s="794" t="s">
        <v>451</v>
      </c>
      <c r="B3" s="794" t="s">
        <v>452</v>
      </c>
      <c r="C3" s="776">
        <f>INDICE!A3</f>
        <v>45017</v>
      </c>
      <c r="D3" s="777">
        <v>41671</v>
      </c>
      <c r="E3" s="777" t="s">
        <v>115</v>
      </c>
      <c r="F3" s="777"/>
      <c r="G3" s="777" t="s">
        <v>116</v>
      </c>
      <c r="H3" s="777"/>
      <c r="I3" s="777"/>
    </row>
    <row r="4" spans="1:9" x14ac:dyDescent="0.2">
      <c r="A4" s="795"/>
      <c r="B4" s="795"/>
      <c r="C4" s="82" t="s">
        <v>54</v>
      </c>
      <c r="D4" s="82" t="s">
        <v>421</v>
      </c>
      <c r="E4" s="82" t="s">
        <v>54</v>
      </c>
      <c r="F4" s="82" t="s">
        <v>421</v>
      </c>
      <c r="G4" s="82" t="s">
        <v>54</v>
      </c>
      <c r="H4" s="83" t="s">
        <v>421</v>
      </c>
      <c r="I4" s="83" t="s">
        <v>106</v>
      </c>
    </row>
    <row r="5" spans="1:9" x14ac:dyDescent="0.2">
      <c r="A5" s="11"/>
      <c r="B5" s="11" t="s">
        <v>269</v>
      </c>
      <c r="C5" s="743">
        <v>6.1350200000000008</v>
      </c>
      <c r="D5" s="142" t="s">
        <v>142</v>
      </c>
      <c r="E5" s="755">
        <v>301.22022000000004</v>
      </c>
      <c r="F5" s="142" t="s">
        <v>142</v>
      </c>
      <c r="G5" s="755">
        <v>1477.0938700000002</v>
      </c>
      <c r="H5" s="142" t="s">
        <v>142</v>
      </c>
      <c r="I5" s="756">
        <v>1.8483072019854658</v>
      </c>
    </row>
    <row r="6" spans="1:9" x14ac:dyDescent="0.2">
      <c r="A6" s="11"/>
      <c r="B6" s="11" t="s">
        <v>597</v>
      </c>
      <c r="C6" s="743">
        <v>4.4411799999999992</v>
      </c>
      <c r="D6" s="142">
        <v>-6.6474966526044534</v>
      </c>
      <c r="E6" s="755">
        <v>22.86046</v>
      </c>
      <c r="F6" s="142">
        <v>24.082211767055803</v>
      </c>
      <c r="G6" s="755">
        <v>43.198439999999998</v>
      </c>
      <c r="H6" s="142">
        <v>2.4401071296620729</v>
      </c>
      <c r="I6" s="756">
        <v>5.405478242661519E-2</v>
      </c>
    </row>
    <row r="7" spans="1:9" x14ac:dyDescent="0.2">
      <c r="A7" s="11"/>
      <c r="B7" s="11" t="s">
        <v>233</v>
      </c>
      <c r="C7" s="743">
        <v>44.302910000000004</v>
      </c>
      <c r="D7" s="142" t="s">
        <v>142</v>
      </c>
      <c r="E7" s="755">
        <v>44.302910000000004</v>
      </c>
      <c r="F7" s="142" t="s">
        <v>142</v>
      </c>
      <c r="G7" s="755">
        <v>1109.4829299999997</v>
      </c>
      <c r="H7" s="142" t="s">
        <v>142</v>
      </c>
      <c r="I7" s="756">
        <v>1.3883107442582074</v>
      </c>
    </row>
    <row r="8" spans="1:9" x14ac:dyDescent="0.2">
      <c r="A8" s="11"/>
      <c r="B8" s="11" t="s">
        <v>273</v>
      </c>
      <c r="C8" s="743">
        <v>0</v>
      </c>
      <c r="D8" s="142" t="s">
        <v>142</v>
      </c>
      <c r="E8" s="755">
        <v>0</v>
      </c>
      <c r="F8" s="142" t="s">
        <v>142</v>
      </c>
      <c r="G8" s="755">
        <v>170.02153000000001</v>
      </c>
      <c r="H8" s="142" t="s">
        <v>142</v>
      </c>
      <c r="I8" s="756">
        <v>0.21275020144223331</v>
      </c>
    </row>
    <row r="9" spans="1:9" x14ac:dyDescent="0.2">
      <c r="A9" s="11"/>
      <c r="B9" s="11" t="s">
        <v>277</v>
      </c>
      <c r="C9" s="743">
        <v>0</v>
      </c>
      <c r="D9" s="142" t="s">
        <v>142</v>
      </c>
      <c r="E9" s="755">
        <v>144.34530999999998</v>
      </c>
      <c r="F9" s="142" t="s">
        <v>142</v>
      </c>
      <c r="G9" s="755">
        <v>192.65937</v>
      </c>
      <c r="H9" s="142" t="s">
        <v>142</v>
      </c>
      <c r="I9" s="756">
        <v>0.24107723167315198</v>
      </c>
    </row>
    <row r="10" spans="1:9" x14ac:dyDescent="0.2">
      <c r="A10" s="11"/>
      <c r="B10" s="11" t="s">
        <v>234</v>
      </c>
      <c r="C10" s="743">
        <v>6885.181180000015</v>
      </c>
      <c r="D10" s="142">
        <v>22.091674929981021</v>
      </c>
      <c r="E10" s="755">
        <v>15282.448410000026</v>
      </c>
      <c r="F10" s="142">
        <v>32.714971242042935</v>
      </c>
      <c r="G10" s="755">
        <v>40567.326300000022</v>
      </c>
      <c r="H10" s="142">
        <v>100.63348225354574</v>
      </c>
      <c r="I10" s="757">
        <v>50.762434865148045</v>
      </c>
    </row>
    <row r="11" spans="1:9" x14ac:dyDescent="0.2">
      <c r="A11" s="11"/>
      <c r="B11" s="762" t="s">
        <v>325</v>
      </c>
      <c r="C11" s="744">
        <v>6731.4249400000126</v>
      </c>
      <c r="D11" s="416">
        <v>19.817915961242054</v>
      </c>
      <c r="E11" s="758">
        <v>14858.031760000023</v>
      </c>
      <c r="F11" s="416">
        <v>30.347801088354419</v>
      </c>
      <c r="G11" s="758">
        <v>38704.039180000022</v>
      </c>
      <c r="H11" s="416">
        <v>94.221408893128938</v>
      </c>
      <c r="I11" s="759">
        <v>48.430878913823996</v>
      </c>
    </row>
    <row r="12" spans="1:9" x14ac:dyDescent="0.2">
      <c r="A12" s="11"/>
      <c r="B12" s="762" t="s">
        <v>322</v>
      </c>
      <c r="C12" s="744">
        <v>153.75624000000002</v>
      </c>
      <c r="D12" s="416">
        <v>621.58553714993957</v>
      </c>
      <c r="E12" s="758">
        <v>424.41665</v>
      </c>
      <c r="F12" s="416">
        <v>264.36343466200009</v>
      </c>
      <c r="G12" s="758">
        <v>1863.28712</v>
      </c>
      <c r="H12" s="416">
        <v>538.49055171029647</v>
      </c>
      <c r="I12" s="759">
        <v>2.3315559513240394</v>
      </c>
    </row>
    <row r="13" spans="1:9" x14ac:dyDescent="0.2">
      <c r="A13" s="11"/>
      <c r="B13" s="11" t="s">
        <v>593</v>
      </c>
      <c r="C13" s="743">
        <v>42.93779</v>
      </c>
      <c r="D13" s="142">
        <v>-21.97664375816457</v>
      </c>
      <c r="E13" s="755">
        <v>166.44865999999999</v>
      </c>
      <c r="F13" s="142">
        <v>-33.16342639519408</v>
      </c>
      <c r="G13" s="755">
        <v>479.24184000000002</v>
      </c>
      <c r="H13" s="142">
        <v>-47.345144211772599</v>
      </c>
      <c r="I13" s="756">
        <v>0.59968168736951455</v>
      </c>
    </row>
    <row r="14" spans="1:9" x14ac:dyDescent="0.2">
      <c r="A14" s="11"/>
      <c r="B14" s="11" t="s">
        <v>235</v>
      </c>
      <c r="C14" s="743">
        <v>0</v>
      </c>
      <c r="D14" s="142" t="s">
        <v>142</v>
      </c>
      <c r="E14" s="755">
        <v>0</v>
      </c>
      <c r="F14" s="142" t="s">
        <v>142</v>
      </c>
      <c r="G14" s="755">
        <v>528.08041000000003</v>
      </c>
      <c r="H14" s="142" t="s">
        <v>142</v>
      </c>
      <c r="I14" s="756">
        <v>0.66079403946780835</v>
      </c>
    </row>
    <row r="15" spans="1:9" x14ac:dyDescent="0.2">
      <c r="A15" s="11"/>
      <c r="B15" s="11" t="s">
        <v>278</v>
      </c>
      <c r="C15" s="743">
        <v>0</v>
      </c>
      <c r="D15" s="142" t="s">
        <v>142</v>
      </c>
      <c r="E15" s="755">
        <v>0</v>
      </c>
      <c r="F15" s="142" t="s">
        <v>142</v>
      </c>
      <c r="G15" s="755">
        <v>0.53871999999999998</v>
      </c>
      <c r="H15" s="142" t="s">
        <v>142</v>
      </c>
      <c r="I15" s="756">
        <v>6.7410749992050957E-4</v>
      </c>
    </row>
    <row r="16" spans="1:9" x14ac:dyDescent="0.2">
      <c r="A16" s="11"/>
      <c r="B16" s="11" t="s">
        <v>206</v>
      </c>
      <c r="C16" s="743">
        <v>893.14367999999979</v>
      </c>
      <c r="D16" s="142">
        <v>1098.8708533862448</v>
      </c>
      <c r="E16" s="755">
        <v>6283.4834299999993</v>
      </c>
      <c r="F16" s="142">
        <v>3752.4846890383387</v>
      </c>
      <c r="G16" s="755">
        <v>15107.995349999999</v>
      </c>
      <c r="H16" s="142">
        <v>994.25209866796285</v>
      </c>
      <c r="I16" s="756">
        <v>18.904835488192724</v>
      </c>
    </row>
    <row r="17" spans="1:10" x14ac:dyDescent="0.2">
      <c r="A17" s="11"/>
      <c r="B17" s="11" t="s">
        <v>207</v>
      </c>
      <c r="C17" s="743">
        <v>0</v>
      </c>
      <c r="D17" s="142">
        <v>-100</v>
      </c>
      <c r="E17" s="755">
        <v>0</v>
      </c>
      <c r="F17" s="142">
        <v>-100</v>
      </c>
      <c r="G17" s="755">
        <v>28.36</v>
      </c>
      <c r="H17" s="142">
        <v>1552.1511170662084</v>
      </c>
      <c r="I17" s="756">
        <v>3.5487245132435494E-2</v>
      </c>
    </row>
    <row r="18" spans="1:10" x14ac:dyDescent="0.2">
      <c r="A18" s="11"/>
      <c r="B18" s="11" t="s">
        <v>545</v>
      </c>
      <c r="C18" s="743">
        <v>0</v>
      </c>
      <c r="D18" s="416">
        <v>-100</v>
      </c>
      <c r="E18" s="755">
        <v>0</v>
      </c>
      <c r="F18" s="416">
        <v>-100</v>
      </c>
      <c r="G18" s="755">
        <v>2163.9060299999996</v>
      </c>
      <c r="H18" s="416">
        <v>-61.573949275076522</v>
      </c>
      <c r="I18" s="756">
        <v>2.7077243910495525</v>
      </c>
    </row>
    <row r="19" spans="1:10" x14ac:dyDescent="0.2">
      <c r="A19" s="11"/>
      <c r="B19" s="11" t="s">
        <v>236</v>
      </c>
      <c r="C19" s="743">
        <v>264.17594000000003</v>
      </c>
      <c r="D19" s="142">
        <v>49.576719349040815</v>
      </c>
      <c r="E19" s="755">
        <v>3055.97327</v>
      </c>
      <c r="F19" s="142">
        <v>400.77649220532783</v>
      </c>
      <c r="G19" s="755">
        <v>8322.7192299999988</v>
      </c>
      <c r="H19" s="142">
        <v>70.593209577035992</v>
      </c>
      <c r="I19" s="757">
        <v>10.41432924835842</v>
      </c>
    </row>
    <row r="20" spans="1:10" x14ac:dyDescent="0.2">
      <c r="A20" s="11"/>
      <c r="B20" s="762" t="s">
        <v>325</v>
      </c>
      <c r="C20" s="744">
        <v>264.17594000000003</v>
      </c>
      <c r="D20" s="416">
        <v>50.571931918645227</v>
      </c>
      <c r="E20" s="758">
        <v>3055.97327</v>
      </c>
      <c r="F20" s="416">
        <v>405.9372269450617</v>
      </c>
      <c r="G20" s="758">
        <v>8322.7192299999988</v>
      </c>
      <c r="H20" s="416">
        <v>73.504822462700787</v>
      </c>
      <c r="I20" s="759">
        <v>10.41432924835842</v>
      </c>
    </row>
    <row r="21" spans="1:10" x14ac:dyDescent="0.2">
      <c r="A21" s="11"/>
      <c r="B21" s="762" t="s">
        <v>322</v>
      </c>
      <c r="C21" s="744">
        <v>0</v>
      </c>
      <c r="D21" s="416">
        <v>-100</v>
      </c>
      <c r="E21" s="758">
        <v>0</v>
      </c>
      <c r="F21" s="416">
        <v>-100</v>
      </c>
      <c r="G21" s="758">
        <v>0</v>
      </c>
      <c r="H21" s="416">
        <v>-100</v>
      </c>
      <c r="I21" s="759">
        <v>0</v>
      </c>
    </row>
    <row r="22" spans="1:10" x14ac:dyDescent="0.2">
      <c r="A22" s="11"/>
      <c r="B22" s="11" t="s">
        <v>208</v>
      </c>
      <c r="C22" s="743">
        <v>0</v>
      </c>
      <c r="D22" s="142">
        <v>-100</v>
      </c>
      <c r="E22" s="755">
        <v>0</v>
      </c>
      <c r="F22" s="142">
        <v>-100</v>
      </c>
      <c r="G22" s="755">
        <v>99.861910000000009</v>
      </c>
      <c r="H22" s="142">
        <v>-89.596852404858879</v>
      </c>
      <c r="I22" s="756">
        <v>0.12495853595074796</v>
      </c>
    </row>
    <row r="23" spans="1:10" x14ac:dyDescent="0.2">
      <c r="A23" s="11"/>
      <c r="B23" s="11" t="s">
        <v>237</v>
      </c>
      <c r="C23" s="743">
        <v>88.85181</v>
      </c>
      <c r="D23" s="142" t="s">
        <v>142</v>
      </c>
      <c r="E23" s="755">
        <v>88.85181</v>
      </c>
      <c r="F23" s="142" t="s">
        <v>142</v>
      </c>
      <c r="G23" s="755">
        <v>185.30846</v>
      </c>
      <c r="H23" s="142" t="s">
        <v>142</v>
      </c>
      <c r="I23" s="756">
        <v>0.23187894023745126</v>
      </c>
    </row>
    <row r="24" spans="1:10" x14ac:dyDescent="0.2">
      <c r="A24" s="11"/>
      <c r="B24" s="11" t="s">
        <v>598</v>
      </c>
      <c r="C24" s="743">
        <v>0</v>
      </c>
      <c r="D24" s="142" t="s">
        <v>142</v>
      </c>
      <c r="E24" s="755">
        <v>0</v>
      </c>
      <c r="F24" s="142" t="s">
        <v>142</v>
      </c>
      <c r="G24" s="755">
        <v>0</v>
      </c>
      <c r="H24" s="142">
        <v>-100</v>
      </c>
      <c r="I24" s="756">
        <v>0</v>
      </c>
    </row>
    <row r="25" spans="1:10" x14ac:dyDescent="0.2">
      <c r="A25" s="11"/>
      <c r="B25" s="11" t="s">
        <v>238</v>
      </c>
      <c r="C25" s="743">
        <v>0</v>
      </c>
      <c r="D25" s="142" t="s">
        <v>142</v>
      </c>
      <c r="E25" s="755">
        <v>0</v>
      </c>
      <c r="F25" s="142" t="s">
        <v>142</v>
      </c>
      <c r="G25" s="755">
        <v>0</v>
      </c>
      <c r="H25" s="142">
        <v>-100</v>
      </c>
      <c r="I25" s="756">
        <v>0</v>
      </c>
    </row>
    <row r="26" spans="1:10" ht="14.25" customHeight="1" x14ac:dyDescent="0.2">
      <c r="A26" s="160" t="s">
        <v>442</v>
      </c>
      <c r="B26" s="726"/>
      <c r="C26" s="745">
        <v>8229.1695100000143</v>
      </c>
      <c r="D26" s="760">
        <v>4.9296085187042102</v>
      </c>
      <c r="E26" s="760">
        <v>25389.934480000025</v>
      </c>
      <c r="F26" s="760">
        <v>46.959070299400267</v>
      </c>
      <c r="G26" s="760">
        <v>70475.79439000001</v>
      </c>
      <c r="H26" s="760">
        <v>105.00443026378905</v>
      </c>
      <c r="I26" s="761">
        <v>88.18729871019228</v>
      </c>
    </row>
    <row r="27" spans="1:10" x14ac:dyDescent="0.2">
      <c r="B27" s="11" t="s">
        <v>672</v>
      </c>
      <c r="C27" s="743">
        <v>834</v>
      </c>
      <c r="D27" s="142" t="s">
        <v>142</v>
      </c>
      <c r="E27" s="755">
        <v>2870</v>
      </c>
      <c r="F27" s="142" t="s">
        <v>142</v>
      </c>
      <c r="G27" s="755">
        <v>4751.7700000000004</v>
      </c>
      <c r="H27" s="142" t="s">
        <v>142</v>
      </c>
      <c r="I27" s="756">
        <v>5.9459529902310662</v>
      </c>
    </row>
    <row r="28" spans="1:10" x14ac:dyDescent="0.2">
      <c r="A28" s="160" t="s">
        <v>443</v>
      </c>
      <c r="B28" s="726"/>
      <c r="C28" s="745">
        <v>834</v>
      </c>
      <c r="D28" s="760" t="s">
        <v>142</v>
      </c>
      <c r="E28" s="760">
        <v>2870</v>
      </c>
      <c r="F28" s="760" t="s">
        <v>142</v>
      </c>
      <c r="G28" s="760">
        <v>4751.7700000000004</v>
      </c>
      <c r="H28" s="760" t="s">
        <v>142</v>
      </c>
      <c r="I28" s="761">
        <v>5.9459529902310662</v>
      </c>
    </row>
    <row r="29" spans="1:10" ht="14.25" customHeight="1" x14ac:dyDescent="0.2">
      <c r="A29" s="11"/>
      <c r="B29" s="226" t="s">
        <v>231</v>
      </c>
      <c r="C29" s="743">
        <v>0</v>
      </c>
      <c r="D29" s="142">
        <v>-100</v>
      </c>
      <c r="E29" s="755">
        <v>60.244440000000004</v>
      </c>
      <c r="F29" s="755">
        <v>65.716626198736932</v>
      </c>
      <c r="G29" s="755">
        <v>93.547010000000014</v>
      </c>
      <c r="H29" s="142">
        <v>-90.768142891254669</v>
      </c>
      <c r="I29" s="756">
        <v>0.11705661760495047</v>
      </c>
    </row>
    <row r="30" spans="1:10" ht="14.25" customHeight="1" x14ac:dyDescent="0.2">
      <c r="A30" s="160" t="s">
        <v>303</v>
      </c>
      <c r="B30" s="726"/>
      <c r="C30" s="745">
        <v>0</v>
      </c>
      <c r="D30" s="147">
        <v>-100</v>
      </c>
      <c r="E30" s="760">
        <v>60.244440000000004</v>
      </c>
      <c r="F30" s="760">
        <v>65.716626198736932</v>
      </c>
      <c r="G30" s="760">
        <v>93.547010000000014</v>
      </c>
      <c r="H30" s="147">
        <v>-90.768142891254669</v>
      </c>
      <c r="I30" s="761">
        <v>0.11705661760495047</v>
      </c>
    </row>
    <row r="31" spans="1:10" ht="14.25" customHeight="1" x14ac:dyDescent="0.2">
      <c r="A31" s="15"/>
      <c r="B31" s="226" t="s">
        <v>566</v>
      </c>
      <c r="C31" s="743">
        <v>16.062999999999999</v>
      </c>
      <c r="D31" s="755" t="s">
        <v>142</v>
      </c>
      <c r="E31" s="755">
        <v>16.062999999999999</v>
      </c>
      <c r="F31" s="755" t="s">
        <v>142</v>
      </c>
      <c r="G31" s="755">
        <v>16.062999999999999</v>
      </c>
      <c r="H31" s="755" t="s">
        <v>142</v>
      </c>
      <c r="I31" s="756">
        <v>2.0099845506428467E-2</v>
      </c>
      <c r="J31" s="433"/>
    </row>
    <row r="32" spans="1:10" ht="14.25" customHeight="1" x14ac:dyDescent="0.2">
      <c r="A32" s="11"/>
      <c r="B32" s="226" t="s">
        <v>202</v>
      </c>
      <c r="C32" s="743">
        <v>0</v>
      </c>
      <c r="D32" s="755" t="s">
        <v>142</v>
      </c>
      <c r="E32" s="755">
        <v>0</v>
      </c>
      <c r="F32" s="755" t="s">
        <v>142</v>
      </c>
      <c r="G32" s="755">
        <v>786.53949</v>
      </c>
      <c r="H32" s="142" t="s">
        <v>142</v>
      </c>
      <c r="I32" s="756">
        <v>0.98420732327118476</v>
      </c>
      <c r="J32" s="433"/>
    </row>
    <row r="33" spans="1:9" ht="14.25" customHeight="1" x14ac:dyDescent="0.2">
      <c r="A33" s="11"/>
      <c r="B33" s="11" t="s">
        <v>628</v>
      </c>
      <c r="C33" s="743">
        <v>452.85581999999999</v>
      </c>
      <c r="D33" s="142" t="s">
        <v>142</v>
      </c>
      <c r="E33" s="755">
        <v>1364.1749499999999</v>
      </c>
      <c r="F33" s="142">
        <v>86.234638875503293</v>
      </c>
      <c r="G33" s="755">
        <v>3250.2867499999998</v>
      </c>
      <c r="H33" s="142">
        <v>9.2619525871248598</v>
      </c>
      <c r="I33" s="756">
        <v>4.0671270327206308</v>
      </c>
    </row>
    <row r="34" spans="1:9" ht="14.25" customHeight="1" x14ac:dyDescent="0.2">
      <c r="A34" s="160" t="s">
        <v>629</v>
      </c>
      <c r="B34" s="726"/>
      <c r="C34" s="745">
        <v>468.91881999999998</v>
      </c>
      <c r="D34" s="760" t="s">
        <v>142</v>
      </c>
      <c r="E34" s="760">
        <v>1380.23795</v>
      </c>
      <c r="F34" s="760">
        <v>88.427529900409738</v>
      </c>
      <c r="G34" s="760">
        <v>4052.8892399999995</v>
      </c>
      <c r="H34" s="760">
        <v>36.242315230109618</v>
      </c>
      <c r="I34" s="761">
        <v>5.0714342014982439</v>
      </c>
    </row>
    <row r="35" spans="1:9" ht="15.75" customHeight="1" x14ac:dyDescent="0.2">
      <c r="A35" s="15"/>
      <c r="B35" s="226" t="s">
        <v>538</v>
      </c>
      <c r="C35" s="743">
        <v>0</v>
      </c>
      <c r="D35" s="755" t="s">
        <v>142</v>
      </c>
      <c r="E35" s="755">
        <v>0</v>
      </c>
      <c r="F35" s="755" t="s">
        <v>142</v>
      </c>
      <c r="G35" s="755">
        <v>219.03405000000001</v>
      </c>
      <c r="H35" s="142">
        <v>-90.300708908400992</v>
      </c>
      <c r="I35" s="757">
        <v>0.27408021948872124</v>
      </c>
    </row>
    <row r="36" spans="1:9" ht="14.25" customHeight="1" x14ac:dyDescent="0.2">
      <c r="A36" s="15"/>
      <c r="B36" s="226" t="s">
        <v>632</v>
      </c>
      <c r="C36" s="743">
        <v>0</v>
      </c>
      <c r="D36" s="755" t="s">
        <v>142</v>
      </c>
      <c r="E36" s="755">
        <v>0</v>
      </c>
      <c r="F36" s="755" t="s">
        <v>142</v>
      </c>
      <c r="G36" s="755">
        <v>0</v>
      </c>
      <c r="H36" s="142">
        <v>-100</v>
      </c>
      <c r="I36" s="757">
        <v>0</v>
      </c>
    </row>
    <row r="37" spans="1:9" s="1" customFormat="1" ht="14.25" customHeight="1" x14ac:dyDescent="0.2">
      <c r="A37" s="15"/>
      <c r="B37" s="226" t="s">
        <v>637</v>
      </c>
      <c r="C37" s="743">
        <v>0</v>
      </c>
      <c r="D37" s="755" t="s">
        <v>142</v>
      </c>
      <c r="E37" s="755">
        <v>0</v>
      </c>
      <c r="F37" s="755" t="s">
        <v>142</v>
      </c>
      <c r="G37" s="755">
        <v>0</v>
      </c>
      <c r="H37" s="755">
        <v>-100</v>
      </c>
      <c r="I37" s="757">
        <v>0</v>
      </c>
    </row>
    <row r="38" spans="1:9" s="1" customFormat="1" x14ac:dyDescent="0.2">
      <c r="A38" s="11"/>
      <c r="B38" s="11" t="s">
        <v>625</v>
      </c>
      <c r="C38" s="743">
        <v>0</v>
      </c>
      <c r="D38" s="142" t="s">
        <v>142</v>
      </c>
      <c r="E38" s="755">
        <v>13.841749999999999</v>
      </c>
      <c r="F38" s="142" t="s">
        <v>142</v>
      </c>
      <c r="G38" s="755">
        <v>145.31117</v>
      </c>
      <c r="H38" s="142" t="s">
        <v>142</v>
      </c>
      <c r="I38" s="756">
        <v>0.18182979937485921</v>
      </c>
    </row>
    <row r="39" spans="1:9" s="1" customFormat="1" x14ac:dyDescent="0.2">
      <c r="A39" s="160" t="s">
        <v>459</v>
      </c>
      <c r="B39" s="726"/>
      <c r="C39" s="745">
        <v>0</v>
      </c>
      <c r="D39" s="760" t="s">
        <v>142</v>
      </c>
      <c r="E39" s="760">
        <v>13.841749999999999</v>
      </c>
      <c r="F39" s="760" t="s">
        <v>142</v>
      </c>
      <c r="G39" s="760">
        <v>364.34522000000004</v>
      </c>
      <c r="H39" s="147">
        <v>-93.041533905390864</v>
      </c>
      <c r="I39" s="761">
        <v>0.45591001886358051</v>
      </c>
    </row>
    <row r="40" spans="1:9" s="1" customFormat="1" x14ac:dyDescent="0.2">
      <c r="A40" s="11"/>
      <c r="B40" s="11" t="s">
        <v>627</v>
      </c>
      <c r="C40" s="743">
        <v>0</v>
      </c>
      <c r="D40" s="142" t="s">
        <v>142</v>
      </c>
      <c r="E40" s="755">
        <v>0</v>
      </c>
      <c r="F40" s="142" t="s">
        <v>142</v>
      </c>
      <c r="G40" s="755">
        <v>0</v>
      </c>
      <c r="H40" s="142">
        <v>-100</v>
      </c>
      <c r="I40" s="756">
        <v>0</v>
      </c>
    </row>
    <row r="41" spans="1:9" s="1" customFormat="1" x14ac:dyDescent="0.2">
      <c r="A41" s="160" t="s">
        <v>340</v>
      </c>
      <c r="B41" s="726"/>
      <c r="C41" s="745">
        <v>0</v>
      </c>
      <c r="D41" s="760" t="s">
        <v>142</v>
      </c>
      <c r="E41" s="760">
        <v>0</v>
      </c>
      <c r="F41" s="760" t="s">
        <v>142</v>
      </c>
      <c r="G41" s="760">
        <v>0</v>
      </c>
      <c r="H41" s="147">
        <v>-100</v>
      </c>
      <c r="I41" s="761">
        <v>0</v>
      </c>
    </row>
    <row r="42" spans="1:9" s="1" customFormat="1" x14ac:dyDescent="0.2">
      <c r="A42" s="160" t="s">
        <v>635</v>
      </c>
      <c r="B42" s="726"/>
      <c r="C42" s="745">
        <v>54.884</v>
      </c>
      <c r="D42" s="760">
        <v>419.43971228468672</v>
      </c>
      <c r="E42" s="760">
        <v>109.06428</v>
      </c>
      <c r="F42" s="147">
        <v>-30.877272171563153</v>
      </c>
      <c r="G42" s="760">
        <v>177.69128000000001</v>
      </c>
      <c r="H42" s="147">
        <v>-66.250783872082025</v>
      </c>
      <c r="I42" s="761">
        <v>0.22234746160988131</v>
      </c>
    </row>
    <row r="43" spans="1:9" s="1" customFormat="1" ht="14.25" customHeight="1" x14ac:dyDescent="0.2">
      <c r="A43" s="746" t="s">
        <v>114</v>
      </c>
      <c r="B43" s="668"/>
      <c r="C43" s="747">
        <v>9586.9723300000132</v>
      </c>
      <c r="D43" s="747">
        <v>21.876632823605011</v>
      </c>
      <c r="E43" s="747">
        <v>29823.322900000025</v>
      </c>
      <c r="F43" s="747">
        <v>63.832765799459402</v>
      </c>
      <c r="G43" s="747">
        <v>79916.037140000015</v>
      </c>
      <c r="H43" s="747">
        <v>73.365843635463037</v>
      </c>
      <c r="I43" s="747">
        <v>100</v>
      </c>
    </row>
    <row r="44" spans="1:9" s="1" customFormat="1" ht="14.25" customHeight="1" x14ac:dyDescent="0.2">
      <c r="A44" s="748"/>
      <c r="B44" s="724" t="s">
        <v>325</v>
      </c>
      <c r="C44" s="749">
        <v>7829.6008800000127</v>
      </c>
      <c r="D44" s="534">
        <v>35.144719539915066</v>
      </c>
      <c r="E44" s="749">
        <v>20784.005030000026</v>
      </c>
      <c r="F44" s="534">
        <v>73.159908356107266</v>
      </c>
      <c r="G44" s="749">
        <v>51778.528410000028</v>
      </c>
      <c r="H44" s="534">
        <v>109.4209659134189</v>
      </c>
      <c r="I44" s="749">
        <v>64.791161152413494</v>
      </c>
    </row>
    <row r="45" spans="1:9" s="1" customFormat="1" x14ac:dyDescent="0.2">
      <c r="A45" s="724"/>
      <c r="B45" s="724" t="s">
        <v>322</v>
      </c>
      <c r="C45" s="749">
        <v>1757.3714499999999</v>
      </c>
      <c r="D45" s="534">
        <v>-15.210743107503033</v>
      </c>
      <c r="E45" s="749">
        <v>9039.3178700000008</v>
      </c>
      <c r="F45" s="534">
        <v>45.778185852032564</v>
      </c>
      <c r="G45" s="749">
        <v>28137.508729999998</v>
      </c>
      <c r="H45" s="534">
        <v>31.655054086230617</v>
      </c>
      <c r="I45" s="749">
        <v>35.20883884758652</v>
      </c>
    </row>
    <row r="46" spans="1:9" s="1" customFormat="1" x14ac:dyDescent="0.2">
      <c r="A46" s="750"/>
      <c r="B46" s="750" t="s">
        <v>446</v>
      </c>
      <c r="C46" s="751">
        <v>8224.7283300000145</v>
      </c>
      <c r="D46" s="536">
        <v>4.7628675688565032</v>
      </c>
      <c r="E46" s="751">
        <v>25427.318460000024</v>
      </c>
      <c r="F46" s="536">
        <v>47.022868944776135</v>
      </c>
      <c r="G46" s="751">
        <v>70356.121430000014</v>
      </c>
      <c r="H46" s="536">
        <v>99.033802855600612</v>
      </c>
      <c r="I46" s="751">
        <v>88.037550343928388</v>
      </c>
    </row>
    <row r="47" spans="1:9" s="1" customFormat="1" ht="14.25" customHeight="1" x14ac:dyDescent="0.2">
      <c r="A47" s="750"/>
      <c r="B47" s="750" t="s">
        <v>447</v>
      </c>
      <c r="C47" s="751">
        <v>1362.243999999999</v>
      </c>
      <c r="D47" s="536">
        <v>8789.9417428084016</v>
      </c>
      <c r="E47" s="751">
        <v>4396.0044400000015</v>
      </c>
      <c r="F47" s="536">
        <v>383.76291366983236</v>
      </c>
      <c r="G47" s="751">
        <v>9559.9157100000084</v>
      </c>
      <c r="H47" s="536">
        <v>-11.053422078796011</v>
      </c>
      <c r="I47" s="751">
        <v>11.96244965607163</v>
      </c>
    </row>
    <row r="48" spans="1:9" s="1" customFormat="1" ht="14.25" customHeight="1" x14ac:dyDescent="0.2">
      <c r="A48" s="724"/>
      <c r="B48" s="724" t="s">
        <v>448</v>
      </c>
      <c r="C48" s="725">
        <v>8181.7905400000136</v>
      </c>
      <c r="D48" s="155">
        <v>5.2853903567361593</v>
      </c>
      <c r="E48" s="725">
        <v>25200.62536000002</v>
      </c>
      <c r="F48" s="155">
        <v>57.035001005528819</v>
      </c>
      <c r="G48" s="725">
        <v>69825.132200000022</v>
      </c>
      <c r="H48" s="155">
        <v>117.45377998448888</v>
      </c>
      <c r="I48" s="725">
        <v>87.373116459312968</v>
      </c>
    </row>
    <row r="49" spans="1:9" s="1" customFormat="1" ht="14.25" customHeight="1" x14ac:dyDescent="0.2">
      <c r="A49" s="805" t="s">
        <v>677</v>
      </c>
      <c r="B49" s="805"/>
      <c r="C49" s="805"/>
      <c r="D49" s="805"/>
      <c r="E49" s="805"/>
      <c r="F49" s="805"/>
      <c r="G49" s="805"/>
      <c r="I49" s="161" t="s">
        <v>220</v>
      </c>
    </row>
    <row r="50" spans="1:9" s="1" customFormat="1" x14ac:dyDescent="0.2">
      <c r="A50" s="805" t="s">
        <v>684</v>
      </c>
      <c r="B50" s="805"/>
      <c r="C50" s="805"/>
      <c r="D50" s="805"/>
      <c r="E50" s="805"/>
      <c r="F50" s="805"/>
      <c r="G50" s="805"/>
      <c r="H50" s="805"/>
      <c r="I50" s="805"/>
    </row>
    <row r="51" spans="1:9" s="1" customFormat="1" x14ac:dyDescent="0.2">
      <c r="A51" s="805"/>
      <c r="B51" s="805"/>
      <c r="C51" s="805"/>
      <c r="D51" s="805"/>
      <c r="E51" s="805"/>
      <c r="F51" s="805"/>
      <c r="G51" s="805"/>
      <c r="H51" s="805"/>
      <c r="I51" s="805"/>
    </row>
    <row r="52" spans="1:9" s="1" customFormat="1" x14ac:dyDescent="0.2">
      <c r="A52" s="805"/>
      <c r="B52" s="805"/>
      <c r="C52" s="805"/>
      <c r="D52" s="805"/>
      <c r="E52" s="805"/>
      <c r="F52" s="805"/>
      <c r="G52" s="805"/>
      <c r="H52" s="805"/>
      <c r="I52" s="805"/>
    </row>
    <row r="53" spans="1:9" s="1" customFormat="1" x14ac:dyDescent="0.2">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row r="339" spans="7:7" s="1" customFormat="1" x14ac:dyDescent="0.2">
      <c r="G339" s="621"/>
    </row>
    <row r="340" spans="7:7" s="1" customFormat="1" x14ac:dyDescent="0.2">
      <c r="G340" s="621"/>
    </row>
  </sheetData>
  <mergeCells count="8">
    <mergeCell ref="A49:G49"/>
    <mergeCell ref="A50:I52"/>
    <mergeCell ref="A1:G2"/>
    <mergeCell ref="C3:D3"/>
    <mergeCell ref="E3:F3"/>
    <mergeCell ref="A3:A4"/>
    <mergeCell ref="B3:B4"/>
    <mergeCell ref="G3:I3"/>
  </mergeCells>
  <conditionalFormatting sqref="D42:E42 G42">
    <cfRule type="cellIs" dxfId="22" priority="1" operator="between">
      <formula>0.00000001</formula>
      <formula>1</formula>
    </cfRule>
  </conditionalFormatting>
  <conditionalFormatting sqref="D39:G39">
    <cfRule type="cellIs" dxfId="21" priority="3" operator="between">
      <formula>0.00000001</formula>
      <formula>1</formula>
    </cfRule>
  </conditionalFormatting>
  <conditionalFormatting sqref="D41:G41">
    <cfRule type="cellIs" dxfId="20" priority="2" operator="between">
      <formula>0.00000001</formula>
      <formula>1</formula>
    </cfRule>
  </conditionalFormatting>
  <conditionalFormatting sqref="D26:H26 D28:H28">
    <cfRule type="cellIs" dxfId="19" priority="13" operator="between">
      <formula>0.00000001</formula>
      <formula>1</formula>
    </cfRule>
  </conditionalFormatting>
  <conditionalFormatting sqref="D34:H34">
    <cfRule type="cellIs" dxfId="18" priority="4" operator="between">
      <formula>0.00000001</formula>
      <formula>1</formula>
    </cfRule>
  </conditionalFormatting>
  <conditionalFormatting sqref="E30:G30">
    <cfRule type="cellIs" dxfId="17" priority="20" operator="between">
      <formula>0.00000001</formula>
      <formula>1</formula>
    </cfRule>
  </conditionalFormatting>
  <conditionalFormatting sqref="I5 I7:I8">
    <cfRule type="cellIs" dxfId="16" priority="28" operator="between">
      <formula>0.000001</formula>
      <formula>0.0999999999</formula>
    </cfRule>
  </conditionalFormatting>
  <conditionalFormatting sqref="I10:I42">
    <cfRule type="cellIs" dxfId="15" priority="8"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8" t="s">
        <v>341</v>
      </c>
      <c r="B1" s="808"/>
      <c r="C1" s="808"/>
      <c r="D1" s="808"/>
      <c r="E1" s="808"/>
      <c r="F1" s="808"/>
      <c r="G1" s="1"/>
      <c r="H1" s="1"/>
      <c r="I1" s="1"/>
    </row>
    <row r="2" spans="1:12" x14ac:dyDescent="0.2">
      <c r="A2" s="809"/>
      <c r="B2" s="809"/>
      <c r="C2" s="809"/>
      <c r="D2" s="809"/>
      <c r="E2" s="809"/>
      <c r="F2" s="809"/>
      <c r="G2" s="10"/>
      <c r="H2" s="55" t="s">
        <v>467</v>
      </c>
      <c r="I2" s="1"/>
    </row>
    <row r="3" spans="1:12" x14ac:dyDescent="0.2">
      <c r="A3" s="11"/>
      <c r="B3" s="776">
        <f>INDICE!A3</f>
        <v>45017</v>
      </c>
      <c r="C3" s="777">
        <v>41671</v>
      </c>
      <c r="D3" s="777" t="s">
        <v>115</v>
      </c>
      <c r="E3" s="777"/>
      <c r="F3" s="777" t="s">
        <v>116</v>
      </c>
      <c r="G3" s="777"/>
      <c r="H3" s="777"/>
      <c r="I3" s="1"/>
    </row>
    <row r="4" spans="1:12" x14ac:dyDescent="0.2">
      <c r="A4" s="257"/>
      <c r="B4" s="82" t="s">
        <v>54</v>
      </c>
      <c r="C4" s="82" t="s">
        <v>421</v>
      </c>
      <c r="D4" s="82" t="s">
        <v>54</v>
      </c>
      <c r="E4" s="82" t="s">
        <v>421</v>
      </c>
      <c r="F4" s="82" t="s">
        <v>54</v>
      </c>
      <c r="G4" s="83" t="s">
        <v>421</v>
      </c>
      <c r="H4" s="83" t="s">
        <v>106</v>
      </c>
      <c r="I4" s="55"/>
    </row>
    <row r="5" spans="1:12" ht="14.1" customHeight="1" x14ac:dyDescent="0.2">
      <c r="A5" s="487" t="s">
        <v>329</v>
      </c>
      <c r="B5" s="230">
        <v>7829.6008800000127</v>
      </c>
      <c r="C5" s="675">
        <v>35.144719539915066</v>
      </c>
      <c r="D5" s="230">
        <v>20784.005030000026</v>
      </c>
      <c r="E5" s="231">
        <v>73.159908356107309</v>
      </c>
      <c r="F5" s="230">
        <v>51778.528410000028</v>
      </c>
      <c r="G5" s="231">
        <v>109.42096591341894</v>
      </c>
      <c r="H5" s="231">
        <v>64.79116115241348</v>
      </c>
      <c r="I5" s="1"/>
    </row>
    <row r="6" spans="1:12" x14ac:dyDescent="0.2">
      <c r="A6" s="3" t="s">
        <v>331</v>
      </c>
      <c r="B6" s="735">
        <v>834</v>
      </c>
      <c r="C6" s="442" t="s">
        <v>142</v>
      </c>
      <c r="D6" s="434">
        <v>2870</v>
      </c>
      <c r="E6" s="442" t="s">
        <v>142</v>
      </c>
      <c r="F6" s="434">
        <v>4751.7700000000004</v>
      </c>
      <c r="G6" s="442" t="s">
        <v>142</v>
      </c>
      <c r="H6" s="740">
        <v>5.9459529902310653</v>
      </c>
      <c r="I6" s="1"/>
    </row>
    <row r="7" spans="1:12" x14ac:dyDescent="0.2">
      <c r="A7" s="3" t="s">
        <v>519</v>
      </c>
      <c r="B7" s="736">
        <v>264.17594000000003</v>
      </c>
      <c r="C7" s="442">
        <v>50.571931918645205</v>
      </c>
      <c r="D7" s="436">
        <v>3055.97327</v>
      </c>
      <c r="E7" s="442">
        <v>405.9372269450617</v>
      </c>
      <c r="F7" s="436">
        <v>8331.4548799999993</v>
      </c>
      <c r="G7" s="442">
        <v>73.686935707237922</v>
      </c>
      <c r="H7" s="741">
        <v>10.425260283370449</v>
      </c>
      <c r="I7" s="166"/>
      <c r="J7" s="166"/>
    </row>
    <row r="8" spans="1:12" x14ac:dyDescent="0.2">
      <c r="A8" s="3" t="s">
        <v>520</v>
      </c>
      <c r="B8" s="736">
        <v>6731.4249400000126</v>
      </c>
      <c r="C8" s="442">
        <v>19.817915961242054</v>
      </c>
      <c r="D8" s="436">
        <v>14858.031760000023</v>
      </c>
      <c r="E8" s="442">
        <v>30.347801088354444</v>
      </c>
      <c r="F8" s="436">
        <v>38695.303530000019</v>
      </c>
      <c r="G8" s="442">
        <v>94.177572376668522</v>
      </c>
      <c r="H8" s="741">
        <v>48.419947878811961</v>
      </c>
      <c r="I8" s="166"/>
      <c r="J8" s="166"/>
    </row>
    <row r="9" spans="1:12" x14ac:dyDescent="0.2">
      <c r="A9" s="487" t="s">
        <v>663</v>
      </c>
      <c r="B9" s="415">
        <v>1685.4312300000001</v>
      </c>
      <c r="C9" s="417">
        <v>-18.117793227677019</v>
      </c>
      <c r="D9" s="415">
        <v>8896.7424900000005</v>
      </c>
      <c r="E9" s="417">
        <v>47.326315854875318</v>
      </c>
      <c r="F9" s="415">
        <v>27908.920439999998</v>
      </c>
      <c r="G9" s="417">
        <v>33.496063564680327</v>
      </c>
      <c r="H9" s="417">
        <v>34.922803280533124</v>
      </c>
      <c r="I9" s="166"/>
      <c r="J9" s="166"/>
    </row>
    <row r="10" spans="1:12" x14ac:dyDescent="0.2">
      <c r="A10" s="3" t="s">
        <v>333</v>
      </c>
      <c r="B10" s="735">
        <v>1031.4867000000002</v>
      </c>
      <c r="C10" s="442">
        <v>839.33057422478294</v>
      </c>
      <c r="D10" s="434">
        <v>3353.6892000000003</v>
      </c>
      <c r="E10" s="442">
        <v>1058.0646842173578</v>
      </c>
      <c r="F10" s="434">
        <v>8240.6434200000003</v>
      </c>
      <c r="G10" s="442">
        <v>94.903532909358802</v>
      </c>
      <c r="H10" s="741">
        <v>10.311626695857953</v>
      </c>
      <c r="I10" s="166"/>
      <c r="J10" s="166"/>
    </row>
    <row r="11" spans="1:12" x14ac:dyDescent="0.2">
      <c r="A11" s="3" t="s">
        <v>334</v>
      </c>
      <c r="B11" s="736">
        <v>47.882989999999999</v>
      </c>
      <c r="C11" s="443">
        <v>376.81155668057124</v>
      </c>
      <c r="D11" s="436">
        <v>152.21569999999997</v>
      </c>
      <c r="E11" s="442">
        <v>-80.240285795174614</v>
      </c>
      <c r="F11" s="436">
        <v>651.5560999999999</v>
      </c>
      <c r="G11" s="443">
        <v>-62.788176262309001</v>
      </c>
      <c r="H11" s="729">
        <v>0.81530081234956442</v>
      </c>
      <c r="I11" s="1"/>
      <c r="J11" s="442"/>
      <c r="L11" s="442"/>
    </row>
    <row r="12" spans="1:12" x14ac:dyDescent="0.2">
      <c r="A12" s="3" t="s">
        <v>335</v>
      </c>
      <c r="B12" s="735">
        <v>0</v>
      </c>
      <c r="C12" s="442">
        <v>-100</v>
      </c>
      <c r="D12" s="434">
        <v>1344.5914599999999</v>
      </c>
      <c r="E12" s="442">
        <v>38.4802753029252</v>
      </c>
      <c r="F12" s="434">
        <v>3604.1645800000001</v>
      </c>
      <c r="G12" s="442">
        <v>50.392211988656236</v>
      </c>
      <c r="H12" s="741">
        <v>4.5099390672814321</v>
      </c>
      <c r="I12" s="166"/>
      <c r="J12" s="166"/>
    </row>
    <row r="13" spans="1:12" x14ac:dyDescent="0.2">
      <c r="A13" s="3" t="s">
        <v>336</v>
      </c>
      <c r="B13" s="739">
        <v>0</v>
      </c>
      <c r="C13" s="435">
        <v>-100</v>
      </c>
      <c r="D13" s="434">
        <v>562.30240000000003</v>
      </c>
      <c r="E13" s="442">
        <v>-81.352053337768226</v>
      </c>
      <c r="F13" s="434">
        <v>4542.6273300000003</v>
      </c>
      <c r="G13" s="442">
        <v>-36.650583371179692</v>
      </c>
      <c r="H13" s="729">
        <v>5.6842499860723175</v>
      </c>
      <c r="I13" s="166"/>
      <c r="J13" s="166"/>
    </row>
    <row r="14" spans="1:12" x14ac:dyDescent="0.2">
      <c r="A14" s="3" t="s">
        <v>337</v>
      </c>
      <c r="B14" s="735">
        <v>153.20572000000001</v>
      </c>
      <c r="C14" s="435" t="s">
        <v>142</v>
      </c>
      <c r="D14" s="434">
        <v>567.14377999999999</v>
      </c>
      <c r="E14" s="443">
        <v>4153.3656817159144</v>
      </c>
      <c r="F14" s="434">
        <v>1802.90102</v>
      </c>
      <c r="G14" s="443">
        <v>61.866551469054151</v>
      </c>
      <c r="H14" s="741">
        <v>2.2559940213772207</v>
      </c>
      <c r="I14" s="1"/>
      <c r="J14" s="166"/>
    </row>
    <row r="15" spans="1:12" x14ac:dyDescent="0.2">
      <c r="A15" s="66" t="s">
        <v>338</v>
      </c>
      <c r="B15" s="735">
        <v>452.85581999999999</v>
      </c>
      <c r="C15" s="501" t="s">
        <v>142</v>
      </c>
      <c r="D15" s="434">
        <v>2916.7999499999996</v>
      </c>
      <c r="E15" s="501">
        <v>197.87029678463978</v>
      </c>
      <c r="F15" s="434">
        <v>9067.0279900000005</v>
      </c>
      <c r="G15" s="442">
        <v>113.53799558354764</v>
      </c>
      <c r="H15" s="741">
        <v>11.345692697594636</v>
      </c>
      <c r="I15" s="166"/>
      <c r="J15" s="166"/>
    </row>
    <row r="16" spans="1:12" x14ac:dyDescent="0.2">
      <c r="A16" s="487" t="s">
        <v>685</v>
      </c>
      <c r="B16" s="417">
        <v>71.940220000000011</v>
      </c>
      <c r="C16" s="666">
        <v>404.0022306619336</v>
      </c>
      <c r="D16" s="415">
        <v>142.57538</v>
      </c>
      <c r="E16" s="656">
        <v>-11.954418354189619</v>
      </c>
      <c r="F16" s="415">
        <v>228.58829000000003</v>
      </c>
      <c r="G16" s="417">
        <v>-50.943552322003946</v>
      </c>
      <c r="H16" s="417">
        <v>0.286035567053394</v>
      </c>
      <c r="I16" s="10"/>
      <c r="J16" s="166"/>
      <c r="L16" s="166"/>
    </row>
    <row r="17" spans="1:9" x14ac:dyDescent="0.2">
      <c r="A17" s="643" t="s">
        <v>114</v>
      </c>
      <c r="B17" s="61">
        <v>9586.9723300000132</v>
      </c>
      <c r="C17" s="62">
        <v>21.876632823604997</v>
      </c>
      <c r="D17" s="61">
        <v>29823.322900000025</v>
      </c>
      <c r="E17" s="62">
        <v>63.832765799459438</v>
      </c>
      <c r="F17" s="61">
        <v>79916.037140000029</v>
      </c>
      <c r="G17" s="62">
        <v>73.365843635463065</v>
      </c>
      <c r="H17" s="62">
        <v>100</v>
      </c>
      <c r="I17" s="1"/>
    </row>
    <row r="18" spans="1:9" x14ac:dyDescent="0.2">
      <c r="A18" s="133" t="s">
        <v>574</v>
      </c>
      <c r="B18" s="1"/>
      <c r="C18" s="10"/>
      <c r="D18" s="10"/>
      <c r="E18" s="10"/>
      <c r="F18" s="10"/>
      <c r="G18" s="10"/>
      <c r="H18" s="161" t="s">
        <v>220</v>
      </c>
      <c r="I18" s="1"/>
    </row>
    <row r="19" spans="1:9" x14ac:dyDescent="0.2">
      <c r="A19" s="133" t="s">
        <v>605</v>
      </c>
      <c r="B19" s="1"/>
      <c r="C19" s="1"/>
      <c r="D19" s="1"/>
      <c r="E19" s="1"/>
      <c r="F19" s="1"/>
      <c r="G19" s="1"/>
      <c r="H19" s="1"/>
      <c r="I19" s="1"/>
    </row>
    <row r="20" spans="1:9" ht="14.25" customHeight="1" x14ac:dyDescent="0.2">
      <c r="A20" s="133" t="s">
        <v>678</v>
      </c>
      <c r="B20" s="588"/>
      <c r="C20" s="588"/>
      <c r="D20" s="588"/>
      <c r="E20" s="588"/>
      <c r="F20" s="588"/>
      <c r="G20" s="588"/>
      <c r="H20" s="588"/>
      <c r="I20" s="1"/>
    </row>
    <row r="21" spans="1:9" x14ac:dyDescent="0.2">
      <c r="A21" s="433" t="s">
        <v>531</v>
      </c>
      <c r="B21" s="588"/>
      <c r="C21" s="588"/>
      <c r="D21" s="588"/>
      <c r="E21" s="588"/>
      <c r="F21" s="588"/>
      <c r="G21" s="588"/>
      <c r="H21" s="588"/>
      <c r="I21" s="1"/>
    </row>
    <row r="22" spans="1:9" s="1" customFormat="1" x14ac:dyDescent="0.2">
      <c r="A22" s="588"/>
      <c r="B22" s="588"/>
      <c r="C22" s="588"/>
      <c r="D22" s="588"/>
      <c r="E22" s="588"/>
      <c r="F22" s="588"/>
      <c r="G22" s="588"/>
      <c r="H22" s="58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4" priority="27" operator="between">
      <formula>0.0001</formula>
      <formula>0.4999999</formula>
    </cfRule>
  </conditionalFormatting>
  <conditionalFormatting sqref="B12:B13">
    <cfRule type="cellIs" dxfId="13" priority="20" operator="between">
      <formula>0.0001</formula>
      <formula>0.44999</formula>
    </cfRule>
  </conditionalFormatting>
  <conditionalFormatting sqref="C15:C16">
    <cfRule type="cellIs" dxfId="12" priority="3" operator="between">
      <formula>0</formula>
      <formula>0.5</formula>
    </cfRule>
    <cfRule type="cellIs" dxfId="11" priority="4" operator="between">
      <formula>0</formula>
      <formula>0.49</formula>
    </cfRule>
  </conditionalFormatting>
  <conditionalFormatting sqref="D7:D8">
    <cfRule type="cellIs" dxfId="10" priority="26" operator="between">
      <formula>0.0001</formula>
      <formula>0.4999999</formula>
    </cfRule>
  </conditionalFormatting>
  <conditionalFormatting sqref="H6">
    <cfRule type="cellIs" dxfId="9" priority="1" operator="between">
      <formula>0</formula>
      <formula>0.5</formula>
    </cfRule>
    <cfRule type="cellIs" dxfId="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8" t="s">
        <v>523</v>
      </c>
      <c r="B1" s="808"/>
      <c r="C1" s="808"/>
      <c r="D1" s="808"/>
      <c r="E1" s="808"/>
      <c r="F1" s="808"/>
      <c r="G1" s="1"/>
      <c r="H1" s="1"/>
    </row>
    <row r="2" spans="1:8" x14ac:dyDescent="0.2">
      <c r="A2" s="809"/>
      <c r="B2" s="809"/>
      <c r="C2" s="809"/>
      <c r="D2" s="809"/>
      <c r="E2" s="809"/>
      <c r="F2" s="809"/>
      <c r="G2" s="10"/>
      <c r="H2" s="55" t="s">
        <v>467</v>
      </c>
    </row>
    <row r="3" spans="1:8" x14ac:dyDescent="0.2">
      <c r="A3" s="11"/>
      <c r="B3" s="779">
        <f>INDICE!A3</f>
        <v>45017</v>
      </c>
      <c r="C3" s="779">
        <v>41671</v>
      </c>
      <c r="D3" s="778" t="s">
        <v>115</v>
      </c>
      <c r="E3" s="778"/>
      <c r="F3" s="778" t="s">
        <v>116</v>
      </c>
      <c r="G3" s="778"/>
      <c r="H3" s="778"/>
    </row>
    <row r="4" spans="1:8" x14ac:dyDescent="0.2">
      <c r="A4" s="257"/>
      <c r="B4" s="184" t="s">
        <v>54</v>
      </c>
      <c r="C4" s="185" t="s">
        <v>421</v>
      </c>
      <c r="D4" s="184" t="s">
        <v>54</v>
      </c>
      <c r="E4" s="185" t="s">
        <v>421</v>
      </c>
      <c r="F4" s="184" t="s">
        <v>54</v>
      </c>
      <c r="G4" s="186" t="s">
        <v>421</v>
      </c>
      <c r="H4" s="185" t="s">
        <v>471</v>
      </c>
    </row>
    <row r="5" spans="1:8" x14ac:dyDescent="0.2">
      <c r="A5" s="414" t="s">
        <v>114</v>
      </c>
      <c r="B5" s="61">
        <v>28823.512789999986</v>
      </c>
      <c r="C5" s="681">
        <v>-12.380503989464213</v>
      </c>
      <c r="D5" s="61">
        <v>111565.28514999995</v>
      </c>
      <c r="E5" s="62">
        <v>-17.911585290222291</v>
      </c>
      <c r="F5" s="61">
        <v>353611.28846999991</v>
      </c>
      <c r="G5" s="62">
        <v>-9.7010075926213162</v>
      </c>
      <c r="H5" s="62">
        <v>100</v>
      </c>
    </row>
    <row r="6" spans="1:8" x14ac:dyDescent="0.2">
      <c r="A6" s="645" t="s">
        <v>327</v>
      </c>
      <c r="B6" s="181">
        <v>606.28436999998667</v>
      </c>
      <c r="C6" s="676">
        <v>-86.009343382728517</v>
      </c>
      <c r="D6" s="181">
        <v>16800.786329999977</v>
      </c>
      <c r="E6" s="155">
        <v>-47.887766904434478</v>
      </c>
      <c r="F6" s="181">
        <v>68737.002909999981</v>
      </c>
      <c r="G6" s="155">
        <v>-51.560031996172917</v>
      </c>
      <c r="H6" s="155">
        <v>19.438577090513775</v>
      </c>
    </row>
    <row r="7" spans="1:8" x14ac:dyDescent="0.2">
      <c r="A7" s="645" t="s">
        <v>328</v>
      </c>
      <c r="B7" s="181">
        <v>28217.228420000003</v>
      </c>
      <c r="C7" s="155">
        <v>-1.2096492906974912</v>
      </c>
      <c r="D7" s="181">
        <v>94764.498819999993</v>
      </c>
      <c r="E7" s="155">
        <v>-8.5894144681450815</v>
      </c>
      <c r="F7" s="181">
        <v>284874.28555999999</v>
      </c>
      <c r="G7" s="155">
        <v>14.087047698736125</v>
      </c>
      <c r="H7" s="155">
        <v>80.561422909486254</v>
      </c>
    </row>
    <row r="8" spans="1:8" x14ac:dyDescent="0.2">
      <c r="A8" s="474" t="s">
        <v>606</v>
      </c>
      <c r="B8" s="409">
        <v>2528.7477099999869</v>
      </c>
      <c r="C8" s="410">
        <v>-56.881767014223513</v>
      </c>
      <c r="D8" s="409">
        <v>16648.413709999979</v>
      </c>
      <c r="E8" s="412">
        <v>-62.662202149159221</v>
      </c>
      <c r="F8" s="411">
        <v>66897.274549999987</v>
      </c>
      <c r="G8" s="412">
        <v>-31.939233202657363</v>
      </c>
      <c r="H8" s="412">
        <v>18.918308530095327</v>
      </c>
    </row>
    <row r="9" spans="1:8" x14ac:dyDescent="0.2">
      <c r="A9" s="684" t="s">
        <v>607</v>
      </c>
      <c r="B9" s="685">
        <v>26294.765080000001</v>
      </c>
      <c r="C9" s="686">
        <v>-2.7256446481745256</v>
      </c>
      <c r="D9" s="685">
        <v>94916.871439999974</v>
      </c>
      <c r="E9" s="687">
        <v>3.9386961444600153</v>
      </c>
      <c r="F9" s="688">
        <v>286714.01391999994</v>
      </c>
      <c r="G9" s="687">
        <v>-2.2488009060140568</v>
      </c>
      <c r="H9" s="687">
        <v>81.081691469904683</v>
      </c>
    </row>
    <row r="10" spans="1:8" x14ac:dyDescent="0.2">
      <c r="A10" s="15"/>
      <c r="B10" s="15"/>
      <c r="C10" s="429"/>
      <c r="D10" s="1"/>
      <c r="E10" s="1"/>
      <c r="F10" s="1"/>
      <c r="G10" s="1"/>
      <c r="H10" s="161" t="s">
        <v>220</v>
      </c>
    </row>
    <row r="11" spans="1:8" x14ac:dyDescent="0.2">
      <c r="A11" s="133" t="s">
        <v>574</v>
      </c>
      <c r="B11" s="1"/>
      <c r="C11" s="1"/>
      <c r="D11" s="1"/>
      <c r="E11" s="1"/>
      <c r="F11" s="1"/>
      <c r="G11" s="1"/>
      <c r="H11" s="1"/>
    </row>
    <row r="12" spans="1:8" x14ac:dyDescent="0.2">
      <c r="A12" s="433" t="s">
        <v>532</v>
      </c>
      <c r="B12" s="1"/>
      <c r="C12" s="1"/>
      <c r="D12" s="1"/>
      <c r="E12" s="1"/>
      <c r="F12" s="1"/>
      <c r="G12" s="1"/>
      <c r="H12" s="1"/>
    </row>
    <row r="13" spans="1:8" x14ac:dyDescent="0.2">
      <c r="A13" s="816"/>
      <c r="B13" s="816"/>
      <c r="C13" s="816"/>
      <c r="D13" s="816"/>
      <c r="E13" s="816"/>
      <c r="F13" s="816"/>
      <c r="G13" s="816"/>
      <c r="H13" s="816"/>
    </row>
    <row r="14" spans="1:8" s="1" customFormat="1" x14ac:dyDescent="0.2">
      <c r="A14" s="816"/>
      <c r="B14" s="816"/>
      <c r="C14" s="816"/>
      <c r="D14" s="816"/>
      <c r="E14" s="816"/>
      <c r="F14" s="816"/>
      <c r="G14" s="816"/>
      <c r="H14" s="816"/>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9">
        <f>INDICE!A3</f>
        <v>45017</v>
      </c>
      <c r="C3" s="778">
        <v>41671</v>
      </c>
      <c r="D3" s="778" t="s">
        <v>115</v>
      </c>
      <c r="E3" s="778"/>
      <c r="F3" s="778" t="s">
        <v>116</v>
      </c>
      <c r="G3" s="778"/>
      <c r="H3" s="778"/>
    </row>
    <row r="4" spans="1:8" ht="25.5" x14ac:dyDescent="0.2">
      <c r="A4" s="66"/>
      <c r="B4" s="184" t="s">
        <v>54</v>
      </c>
      <c r="C4" s="185" t="s">
        <v>421</v>
      </c>
      <c r="D4" s="184" t="s">
        <v>54</v>
      </c>
      <c r="E4" s="185" t="s">
        <v>421</v>
      </c>
      <c r="F4" s="184" t="s">
        <v>54</v>
      </c>
      <c r="G4" s="186" t="s">
        <v>421</v>
      </c>
      <c r="H4" s="185" t="s">
        <v>106</v>
      </c>
    </row>
    <row r="5" spans="1:8" ht="15" x14ac:dyDescent="0.25">
      <c r="A5" s="507" t="s">
        <v>346</v>
      </c>
      <c r="B5" s="580">
        <v>4.1130000000000004</v>
      </c>
      <c r="C5" s="442">
        <v>-9.5375571676987736</v>
      </c>
      <c r="D5" s="508">
        <v>17.238350282474002</v>
      </c>
      <c r="E5" s="509">
        <v>2.4130896963355726</v>
      </c>
      <c r="F5" s="510">
        <v>57.182532937396005</v>
      </c>
      <c r="G5" s="509">
        <v>50.124056141098535</v>
      </c>
      <c r="H5" s="581">
        <v>10.904770919099263</v>
      </c>
    </row>
    <row r="6" spans="1:8" ht="15" x14ac:dyDescent="0.25">
      <c r="A6" s="507" t="s">
        <v>347</v>
      </c>
      <c r="B6" s="580">
        <v>0</v>
      </c>
      <c r="C6" s="523" t="s">
        <v>142</v>
      </c>
      <c r="D6" s="511">
        <v>0</v>
      </c>
      <c r="E6" s="514" t="s">
        <v>142</v>
      </c>
      <c r="F6" s="511">
        <v>0</v>
      </c>
      <c r="G6" s="514">
        <v>-100</v>
      </c>
      <c r="H6" s="582">
        <v>0</v>
      </c>
    </row>
    <row r="7" spans="1:8" ht="15" x14ac:dyDescent="0.25">
      <c r="A7" s="507" t="s">
        <v>525</v>
      </c>
      <c r="B7" s="580">
        <v>0</v>
      </c>
      <c r="C7" s="523">
        <v>-100</v>
      </c>
      <c r="D7" s="511">
        <v>71.126000000000005</v>
      </c>
      <c r="E7" s="523">
        <v>-27.38095238095238</v>
      </c>
      <c r="F7" s="513">
        <v>297.33</v>
      </c>
      <c r="G7" s="512">
        <v>-6.9343065693430823</v>
      </c>
      <c r="H7" s="583">
        <v>56.701152796527957</v>
      </c>
    </row>
    <row r="8" spans="1:8" ht="15" x14ac:dyDescent="0.25">
      <c r="A8" s="507" t="s">
        <v>535</v>
      </c>
      <c r="B8" s="580">
        <v>16.84496</v>
      </c>
      <c r="C8" s="523">
        <v>73.213490632876017</v>
      </c>
      <c r="D8" s="592">
        <v>56.87697</v>
      </c>
      <c r="E8" s="514">
        <v>60.210724380903812</v>
      </c>
      <c r="F8" s="513">
        <v>169.86833999999999</v>
      </c>
      <c r="G8" s="514">
        <v>62.023486815373261</v>
      </c>
      <c r="H8" s="583">
        <v>32.394076284372794</v>
      </c>
    </row>
    <row r="9" spans="1:8" x14ac:dyDescent="0.2">
      <c r="A9" s="515" t="s">
        <v>186</v>
      </c>
      <c r="B9" s="516">
        <v>20.95796</v>
      </c>
      <c r="C9" s="517">
        <v>-54.193864012845538</v>
      </c>
      <c r="D9" s="518">
        <v>145.24132028247402</v>
      </c>
      <c r="E9" s="517">
        <v>-3.3512692803245709</v>
      </c>
      <c r="F9" s="518">
        <v>524.38087293739591</v>
      </c>
      <c r="G9" s="517">
        <v>9.5039683823762093</v>
      </c>
      <c r="H9" s="517">
        <v>100</v>
      </c>
    </row>
    <row r="10" spans="1:8" x14ac:dyDescent="0.2">
      <c r="A10" s="563" t="s">
        <v>247</v>
      </c>
      <c r="B10" s="503">
        <f>B9/'Consumo de gas natural'!B8*100</f>
        <v>8.7166959441957376E-2</v>
      </c>
      <c r="C10" s="75"/>
      <c r="D10" s="97">
        <f>D9/'Consumo de gas natural'!D8*100</f>
        <v>0.12628798095193372</v>
      </c>
      <c r="E10" s="75"/>
      <c r="F10" s="97">
        <f>F9/'Consumo de gas natural'!F8*100</f>
        <v>0.15367409282312847</v>
      </c>
      <c r="G10" s="190"/>
      <c r="H10" s="504"/>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3"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7" priority="1" operator="equal">
      <formula>0</formula>
    </cfRule>
    <cfRule type="cellIs" dxfId="6" priority="2" operator="between">
      <formula>-0.49</formula>
      <formula>0.49</formula>
    </cfRule>
  </conditionalFormatting>
  <conditionalFormatting sqref="B19:B24">
    <cfRule type="cellIs" dxfId="5" priority="29" operator="between">
      <formula>0.00001</formula>
      <formula>0.499</formula>
    </cfRule>
  </conditionalFormatting>
  <conditionalFormatting sqref="B7:E7">
    <cfRule type="cellIs" dxfId="4" priority="14" operator="equal">
      <formula>0</formula>
    </cfRule>
    <cfRule type="cellIs" dxfId="3"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38431.443079999997</v>
      </c>
      <c r="C4" s="236"/>
      <c r="D4" s="145" t="s">
        <v>352</v>
      </c>
      <c r="E4" s="171">
        <v>9586.9723300000132</v>
      </c>
    </row>
    <row r="5" spans="1:5" x14ac:dyDescent="0.2">
      <c r="A5" s="18" t="s">
        <v>353</v>
      </c>
      <c r="B5" s="237">
        <v>20.95796</v>
      </c>
      <c r="C5" s="236"/>
      <c r="D5" s="18" t="s">
        <v>354</v>
      </c>
      <c r="E5" s="238">
        <v>9586.9723300000132</v>
      </c>
    </row>
    <row r="6" spans="1:5" x14ac:dyDescent="0.2">
      <c r="A6" s="18" t="s">
        <v>355</v>
      </c>
      <c r="B6" s="237">
        <v>29974.599870000002</v>
      </c>
      <c r="C6" s="236"/>
      <c r="D6" s="145" t="s">
        <v>357</v>
      </c>
      <c r="E6" s="171">
        <v>24043.468000000004</v>
      </c>
    </row>
    <row r="7" spans="1:5" x14ac:dyDescent="0.2">
      <c r="A7" s="18" t="s">
        <v>356</v>
      </c>
      <c r="B7" s="237">
        <v>8435.8852499999994</v>
      </c>
      <c r="C7" s="236"/>
      <c r="D7" s="18" t="s">
        <v>358</v>
      </c>
      <c r="E7" s="238">
        <v>17216.506000000001</v>
      </c>
    </row>
    <row r="8" spans="1:5" x14ac:dyDescent="0.2">
      <c r="A8" s="444"/>
      <c r="B8" s="445"/>
      <c r="C8" s="236"/>
      <c r="D8" s="18" t="s">
        <v>359</v>
      </c>
      <c r="E8" s="238">
        <v>6076.0439999999999</v>
      </c>
    </row>
    <row r="9" spans="1:5" x14ac:dyDescent="0.2">
      <c r="A9" s="145" t="s">
        <v>256</v>
      </c>
      <c r="B9" s="171">
        <v>-5046</v>
      </c>
      <c r="C9" s="236"/>
      <c r="D9" s="18" t="s">
        <v>360</v>
      </c>
      <c r="E9" s="238">
        <v>750.91800000000001</v>
      </c>
    </row>
    <row r="10" spans="1:5" x14ac:dyDescent="0.2">
      <c r="A10" s="18"/>
      <c r="B10" s="237"/>
      <c r="C10" s="236"/>
      <c r="D10" s="145" t="s">
        <v>361</v>
      </c>
      <c r="E10" s="171">
        <v>-244.99725000002036</v>
      </c>
    </row>
    <row r="11" spans="1:5" x14ac:dyDescent="0.2">
      <c r="A11" s="173" t="s">
        <v>114</v>
      </c>
      <c r="B11" s="174">
        <v>33385.443079999997</v>
      </c>
      <c r="C11" s="236"/>
      <c r="D11" s="173" t="s">
        <v>114</v>
      </c>
      <c r="E11" s="174">
        <v>33385.443079999997</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1"/>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6" t="s">
        <v>492</v>
      </c>
      <c r="B1" s="766"/>
      <c r="C1" s="766"/>
      <c r="D1" s="766"/>
      <c r="E1" s="766"/>
      <c r="F1" s="192"/>
    </row>
    <row r="2" spans="1:8" x14ac:dyDescent="0.2">
      <c r="A2" s="767"/>
      <c r="B2" s="767"/>
      <c r="C2" s="767"/>
      <c r="D2" s="767"/>
      <c r="E2" s="767"/>
      <c r="H2" s="55" t="s">
        <v>362</v>
      </c>
    </row>
    <row r="3" spans="1:8" x14ac:dyDescent="0.2">
      <c r="A3" s="56"/>
      <c r="B3" s="56"/>
      <c r="C3" s="629" t="s">
        <v>491</v>
      </c>
      <c r="D3" s="629" t="s">
        <v>583</v>
      </c>
      <c r="E3" s="629" t="s">
        <v>639</v>
      </c>
      <c r="F3" s="629" t="s">
        <v>583</v>
      </c>
      <c r="G3" s="629" t="s">
        <v>638</v>
      </c>
      <c r="H3" s="629" t="s">
        <v>583</v>
      </c>
    </row>
    <row r="4" spans="1:8" ht="15" x14ac:dyDescent="0.25">
      <c r="A4" s="644">
        <v>2018</v>
      </c>
      <c r="B4" s="563" t="s">
        <v>509</v>
      </c>
      <c r="C4" s="633" t="s">
        <v>509</v>
      </c>
      <c r="D4" s="633" t="s">
        <v>509</v>
      </c>
      <c r="E4" s="633" t="s">
        <v>509</v>
      </c>
      <c r="F4" s="633" t="s">
        <v>509</v>
      </c>
      <c r="G4" s="633" t="s">
        <v>509</v>
      </c>
      <c r="H4" s="633" t="s">
        <v>509</v>
      </c>
    </row>
    <row r="5" spans="1:8" ht="15" x14ac:dyDescent="0.25">
      <c r="A5" s="672" t="s">
        <v>509</v>
      </c>
      <c r="B5" s="18" t="s">
        <v>658</v>
      </c>
      <c r="C5" s="239">
        <v>8.6007973699999987</v>
      </c>
      <c r="D5" s="446">
        <v>-2.8613554728433672</v>
      </c>
      <c r="E5" s="239">
        <v>6.7187633700000005</v>
      </c>
      <c r="F5" s="446">
        <v>-3.6337424220020682</v>
      </c>
      <c r="G5" s="239" t="s">
        <v>142</v>
      </c>
      <c r="H5" s="446" t="s">
        <v>142</v>
      </c>
    </row>
    <row r="6" spans="1:8" ht="15" x14ac:dyDescent="0.25">
      <c r="A6" s="672" t="s">
        <v>509</v>
      </c>
      <c r="B6" s="18" t="s">
        <v>660</v>
      </c>
      <c r="C6" s="239">
        <v>8.8592170699999997</v>
      </c>
      <c r="D6" s="446">
        <v>3.0046016535790225</v>
      </c>
      <c r="E6" s="239">
        <v>6.9771830700000006</v>
      </c>
      <c r="F6" s="446">
        <v>3.8462390438376182</v>
      </c>
      <c r="G6" s="239" t="s">
        <v>142</v>
      </c>
      <c r="H6" s="446" t="s">
        <v>142</v>
      </c>
    </row>
    <row r="7" spans="1:8" ht="15" x14ac:dyDescent="0.25">
      <c r="A7" s="672" t="s">
        <v>509</v>
      </c>
      <c r="B7" s="18" t="s">
        <v>659</v>
      </c>
      <c r="C7" s="239">
        <v>9.4778791799999986</v>
      </c>
      <c r="D7" s="446">
        <v>6.9832594134641628</v>
      </c>
      <c r="E7" s="239">
        <v>7.5958451799999995</v>
      </c>
      <c r="F7" s="446">
        <v>8.8669324538735204</v>
      </c>
      <c r="G7" s="239" t="s">
        <v>142</v>
      </c>
      <c r="H7" s="446" t="s">
        <v>142</v>
      </c>
    </row>
    <row r="8" spans="1:8" ht="15" x14ac:dyDescent="0.25">
      <c r="A8" s="644">
        <v>2019</v>
      </c>
      <c r="B8" s="563" t="s">
        <v>509</v>
      </c>
      <c r="C8" s="633" t="s">
        <v>509</v>
      </c>
      <c r="D8" s="633" t="s">
        <v>509</v>
      </c>
      <c r="E8" s="633" t="s">
        <v>509</v>
      </c>
      <c r="F8" s="633" t="s">
        <v>509</v>
      </c>
      <c r="G8" s="633" t="s">
        <v>509</v>
      </c>
      <c r="H8" s="633" t="s">
        <v>509</v>
      </c>
    </row>
    <row r="9" spans="1:8" ht="15" x14ac:dyDescent="0.25">
      <c r="A9" s="672" t="s">
        <v>509</v>
      </c>
      <c r="B9" s="18" t="s">
        <v>657</v>
      </c>
      <c r="C9" s="239">
        <v>9.1141193000000005</v>
      </c>
      <c r="D9" s="446">
        <v>-3.8379881521131418</v>
      </c>
      <c r="E9" s="239">
        <v>7.2296652999999997</v>
      </c>
      <c r="F9" s="446">
        <v>-4.8207917792237023</v>
      </c>
      <c r="G9" s="239" t="s">
        <v>142</v>
      </c>
      <c r="H9" s="446" t="s">
        <v>142</v>
      </c>
    </row>
    <row r="10" spans="1:8" ht="15" x14ac:dyDescent="0.25">
      <c r="A10" s="672" t="s">
        <v>509</v>
      </c>
      <c r="B10" s="18" t="s">
        <v>658</v>
      </c>
      <c r="C10" s="239">
        <v>8.6282825199999991</v>
      </c>
      <c r="D10" s="446">
        <v>-5.3305949155175245</v>
      </c>
      <c r="E10" s="239">
        <v>6.7438285199999992</v>
      </c>
      <c r="F10" s="446">
        <v>-6.7200452557603256</v>
      </c>
      <c r="G10" s="239" t="s">
        <v>142</v>
      </c>
      <c r="H10" s="446" t="s">
        <v>142</v>
      </c>
    </row>
    <row r="11" spans="1:8" ht="15" x14ac:dyDescent="0.25">
      <c r="A11" s="644">
        <v>2020</v>
      </c>
      <c r="B11" s="563" t="s">
        <v>509</v>
      </c>
      <c r="C11" s="633" t="s">
        <v>509</v>
      </c>
      <c r="D11" s="633" t="s">
        <v>509</v>
      </c>
      <c r="E11" s="633" t="s">
        <v>509</v>
      </c>
      <c r="F11" s="633" t="s">
        <v>509</v>
      </c>
      <c r="G11" s="633" t="s">
        <v>509</v>
      </c>
      <c r="H11" s="633" t="s">
        <v>509</v>
      </c>
    </row>
    <row r="12" spans="1:8" ht="15" x14ac:dyDescent="0.25">
      <c r="A12" s="672" t="s">
        <v>509</v>
      </c>
      <c r="B12" s="18" t="s">
        <v>657</v>
      </c>
      <c r="C12" s="239">
        <v>8.3495372399999983</v>
      </c>
      <c r="D12" s="446">
        <v>-3.2305998250970669</v>
      </c>
      <c r="E12" s="239">
        <v>6.4662932399999997</v>
      </c>
      <c r="F12" s="446">
        <v>-4.1153964573227242</v>
      </c>
      <c r="G12" s="239" t="s">
        <v>142</v>
      </c>
      <c r="H12" s="446" t="s">
        <v>142</v>
      </c>
    </row>
    <row r="13" spans="1:8" ht="15" x14ac:dyDescent="0.25">
      <c r="A13" s="672" t="s">
        <v>509</v>
      </c>
      <c r="B13" s="18" t="s">
        <v>660</v>
      </c>
      <c r="C13" s="239">
        <v>7.9797079999999987</v>
      </c>
      <c r="D13" s="446">
        <v>-4.4293381701235424</v>
      </c>
      <c r="E13" s="239">
        <v>6.0964640000000001</v>
      </c>
      <c r="F13" s="446">
        <v>-5.7193391371777569</v>
      </c>
      <c r="G13" s="239" t="s">
        <v>142</v>
      </c>
      <c r="H13" s="446" t="s">
        <v>142</v>
      </c>
    </row>
    <row r="14" spans="1:8" ht="15" x14ac:dyDescent="0.25">
      <c r="A14" s="672" t="s">
        <v>509</v>
      </c>
      <c r="B14" s="18" t="s">
        <v>659</v>
      </c>
      <c r="C14" s="239">
        <v>7.7840267999999995</v>
      </c>
      <c r="D14" s="446">
        <v>-2.452235094316725</v>
      </c>
      <c r="E14" s="239">
        <v>5.7697397999999991</v>
      </c>
      <c r="F14" s="446">
        <v>-5.3592410288980794</v>
      </c>
      <c r="G14" s="239" t="s">
        <v>142</v>
      </c>
      <c r="H14" s="446" t="s">
        <v>142</v>
      </c>
    </row>
    <row r="15" spans="1:8" ht="15" x14ac:dyDescent="0.25">
      <c r="A15" s="644">
        <v>2021</v>
      </c>
      <c r="B15" s="563" t="s">
        <v>509</v>
      </c>
      <c r="C15" s="633" t="s">
        <v>509</v>
      </c>
      <c r="D15" s="633" t="s">
        <v>509</v>
      </c>
      <c r="E15" s="633" t="s">
        <v>509</v>
      </c>
      <c r="F15" s="633" t="s">
        <v>509</v>
      </c>
      <c r="G15" s="633" t="s">
        <v>509</v>
      </c>
      <c r="H15" s="633" t="s">
        <v>509</v>
      </c>
    </row>
    <row r="16" spans="1:8" ht="15" x14ac:dyDescent="0.25">
      <c r="A16" s="672" t="s">
        <v>509</v>
      </c>
      <c r="B16" s="18" t="s">
        <v>657</v>
      </c>
      <c r="C16" s="239">
        <v>8.1517022399999988</v>
      </c>
      <c r="D16" s="446">
        <v>4.7234606129567709</v>
      </c>
      <c r="E16" s="239">
        <v>6.1374152400000002</v>
      </c>
      <c r="F16" s="446">
        <v>6.3724787034590564</v>
      </c>
      <c r="G16" s="239" t="s">
        <v>142</v>
      </c>
      <c r="H16" s="446" t="s">
        <v>142</v>
      </c>
    </row>
    <row r="17" spans="1:8" s="1" customFormat="1" ht="15" x14ac:dyDescent="0.25">
      <c r="A17" s="672" t="s">
        <v>509</v>
      </c>
      <c r="B17" s="18" t="s">
        <v>660</v>
      </c>
      <c r="C17" s="239">
        <v>8.3919162799999985</v>
      </c>
      <c r="D17" s="446">
        <v>2.9467960547096692</v>
      </c>
      <c r="E17" s="239">
        <v>6.3776292799999998</v>
      </c>
      <c r="F17" s="446">
        <v>3.9139284308877831</v>
      </c>
      <c r="G17" s="239" t="s">
        <v>142</v>
      </c>
      <c r="H17" s="446" t="s">
        <v>142</v>
      </c>
    </row>
    <row r="18" spans="1:8" s="1" customFormat="1" ht="15" x14ac:dyDescent="0.25">
      <c r="A18" s="672" t="s">
        <v>509</v>
      </c>
      <c r="B18" s="18" t="s">
        <v>659</v>
      </c>
      <c r="C18" s="239">
        <v>8.3238000000000003</v>
      </c>
      <c r="D18" s="446">
        <v>-0.81</v>
      </c>
      <c r="E18" s="239">
        <v>7.1341999999999999</v>
      </c>
      <c r="F18" s="446">
        <v>11.86</v>
      </c>
      <c r="G18" s="239">
        <v>6.7427999999999999</v>
      </c>
      <c r="H18" s="446" t="s">
        <v>142</v>
      </c>
    </row>
    <row r="19" spans="1:8" s="1" customFormat="1" ht="15" x14ac:dyDescent="0.25">
      <c r="A19" s="644">
        <v>2022</v>
      </c>
      <c r="B19" s="563" t="s">
        <v>509</v>
      </c>
      <c r="C19" s="633" t="s">
        <v>509</v>
      </c>
      <c r="D19" s="633" t="s">
        <v>509</v>
      </c>
      <c r="E19" s="633" t="s">
        <v>509</v>
      </c>
      <c r="F19" s="633" t="s">
        <v>509</v>
      </c>
      <c r="G19" s="633" t="s">
        <v>509</v>
      </c>
      <c r="H19" s="633" t="s">
        <v>509</v>
      </c>
    </row>
    <row r="20" spans="1:8" s="1" customFormat="1" ht="15" x14ac:dyDescent="0.25">
      <c r="A20" s="672" t="s">
        <v>509</v>
      </c>
      <c r="B20" s="18" t="s">
        <v>657</v>
      </c>
      <c r="C20" s="239">
        <v>8.7993390099999989</v>
      </c>
      <c r="D20" s="446">
        <v>5.712735698136596</v>
      </c>
      <c r="E20" s="239">
        <v>7.6110379399999983</v>
      </c>
      <c r="F20" s="446">
        <v>6.6834530348602481</v>
      </c>
      <c r="G20" s="239">
        <v>7.2198340499999993</v>
      </c>
      <c r="H20" s="446">
        <v>7.0746595149630291</v>
      </c>
    </row>
    <row r="21" spans="1:8" s="1" customFormat="1" ht="15" x14ac:dyDescent="0.25">
      <c r="A21" s="672" t="s">
        <v>509</v>
      </c>
      <c r="B21" s="18" t="s">
        <v>658</v>
      </c>
      <c r="C21" s="239">
        <v>9.3430694499999998</v>
      </c>
      <c r="D21" s="446">
        <v>6.1792191365974087</v>
      </c>
      <c r="E21" s="239">
        <v>8.154769589999999</v>
      </c>
      <c r="F21" s="446">
        <v>7.1439881693718217</v>
      </c>
      <c r="G21" s="239">
        <v>7.7635644899999985</v>
      </c>
      <c r="H21" s="446">
        <v>7.5310656205456574</v>
      </c>
    </row>
    <row r="22" spans="1:8" s="1" customFormat="1" ht="15" x14ac:dyDescent="0.25">
      <c r="A22" s="672" t="s">
        <v>509</v>
      </c>
      <c r="B22" s="18" t="s">
        <v>660</v>
      </c>
      <c r="C22" s="239">
        <v>9.9683611499999998</v>
      </c>
      <c r="D22" s="446">
        <v>6.692572535677769</v>
      </c>
      <c r="E22" s="239">
        <v>8.780061289999999</v>
      </c>
      <c r="F22" s="446">
        <v>7.6678034014201994</v>
      </c>
      <c r="G22" s="239">
        <v>8.3888561899999985</v>
      </c>
      <c r="H22" s="446">
        <v>8.0541831114485927</v>
      </c>
    </row>
    <row r="23" spans="1:8" s="1" customFormat="1" ht="15" x14ac:dyDescent="0.25">
      <c r="A23" s="709" t="s">
        <v>509</v>
      </c>
      <c r="B23" s="444" t="s">
        <v>659</v>
      </c>
      <c r="C23" s="710">
        <v>9.0315361499999991</v>
      </c>
      <c r="D23" s="711">
        <v>-9.3979841410541258</v>
      </c>
      <c r="E23" s="710">
        <v>8.1181600500000002</v>
      </c>
      <c r="F23" s="711">
        <v>-7.5386858717474725</v>
      </c>
      <c r="G23" s="710">
        <v>7.8286649000000006</v>
      </c>
      <c r="H23" s="711">
        <v>-6.6778029961674434</v>
      </c>
    </row>
    <row r="24" spans="1:8" s="1" customFormat="1" ht="15" x14ac:dyDescent="0.25">
      <c r="A24" s="644">
        <v>2023</v>
      </c>
      <c r="B24" s="563" t="s">
        <v>509</v>
      </c>
      <c r="C24" s="633" t="s">
        <v>509</v>
      </c>
      <c r="D24" s="633" t="s">
        <v>509</v>
      </c>
      <c r="E24" s="633" t="s">
        <v>509</v>
      </c>
      <c r="F24" s="633" t="s">
        <v>509</v>
      </c>
      <c r="G24" s="633" t="s">
        <v>509</v>
      </c>
      <c r="H24" s="633" t="s">
        <v>509</v>
      </c>
    </row>
    <row r="25" spans="1:8" s="1" customFormat="1" ht="15" x14ac:dyDescent="0.25">
      <c r="A25" s="672"/>
      <c r="B25" s="18" t="s">
        <v>657</v>
      </c>
      <c r="C25" s="239">
        <v>9.7491355500000001</v>
      </c>
      <c r="D25" s="446">
        <v>7.9454855528646817</v>
      </c>
      <c r="E25" s="239">
        <v>8.8357594499999994</v>
      </c>
      <c r="F25" s="446">
        <v>8.839434004506959</v>
      </c>
      <c r="G25" s="239">
        <v>8.5462643000000007</v>
      </c>
      <c r="H25" s="446">
        <v>9.1663062497412557</v>
      </c>
    </row>
    <row r="26" spans="1:8" s="1" customFormat="1" ht="15" x14ac:dyDescent="0.25">
      <c r="A26" s="709" t="s">
        <v>509</v>
      </c>
      <c r="B26" s="444" t="s">
        <v>658</v>
      </c>
      <c r="C26" s="710">
        <v>7.0454401499999992</v>
      </c>
      <c r="D26" s="711">
        <v>-27.732668051784355</v>
      </c>
      <c r="E26" s="710">
        <v>6.1357264500000008</v>
      </c>
      <c r="F26" s="711">
        <v>-30.558018416854917</v>
      </c>
      <c r="G26" s="710">
        <v>5.8467167500000006</v>
      </c>
      <c r="H26" s="711">
        <v>-31.58745687282337</v>
      </c>
    </row>
    <row r="27" spans="1:8" s="1" customFormat="1" x14ac:dyDescent="0.2">
      <c r="A27" s="80" t="s">
        <v>258</v>
      </c>
      <c r="H27" s="161" t="s">
        <v>570</v>
      </c>
    </row>
    <row r="28" spans="1:8" s="1" customFormat="1" x14ac:dyDescent="0.2">
      <c r="A28" s="80" t="s">
        <v>695</v>
      </c>
      <c r="H28" s="161"/>
    </row>
    <row r="29" spans="1:8" s="1" customFormat="1" x14ac:dyDescent="0.2">
      <c r="B29" s="1" t="s">
        <v>673</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6">
        <f>INDICE!A3</f>
        <v>45017</v>
      </c>
      <c r="C3" s="777"/>
      <c r="D3" s="777" t="s">
        <v>115</v>
      </c>
      <c r="E3" s="777"/>
      <c r="F3" s="777" t="s">
        <v>116</v>
      </c>
      <c r="G3" s="777"/>
      <c r="H3" s="777"/>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186.28172999999998</v>
      </c>
      <c r="C5" s="72">
        <v>5.8168206737380626</v>
      </c>
      <c r="D5" s="71">
        <v>767.02911999999992</v>
      </c>
      <c r="E5" s="72">
        <v>5.6249266024138738</v>
      </c>
      <c r="F5" s="71">
        <v>2037.03277</v>
      </c>
      <c r="G5" s="72">
        <v>10.577021350716825</v>
      </c>
      <c r="H5" s="307">
        <v>3.5495865169939544</v>
      </c>
      <c r="I5"/>
    </row>
    <row r="6" spans="1:9" ht="14.25" x14ac:dyDescent="0.2">
      <c r="A6" s="3" t="s">
        <v>48</v>
      </c>
      <c r="B6" s="305">
        <v>490.63328999999999</v>
      </c>
      <c r="C6" s="59">
        <v>4.0045808937935989</v>
      </c>
      <c r="D6" s="58">
        <v>1807.9129800000001</v>
      </c>
      <c r="E6" s="59">
        <v>5.2788144587682222</v>
      </c>
      <c r="F6" s="58">
        <v>5845.7428999999984</v>
      </c>
      <c r="G6" s="59">
        <v>4.6136977551006781</v>
      </c>
      <c r="H6" s="308">
        <v>10.186370334952015</v>
      </c>
      <c r="I6"/>
    </row>
    <row r="7" spans="1:9" ht="14.25" x14ac:dyDescent="0.2">
      <c r="A7" s="3" t="s">
        <v>49</v>
      </c>
      <c r="B7" s="305">
        <v>544.43552</v>
      </c>
      <c r="C7" s="59">
        <v>9.9944578047249397</v>
      </c>
      <c r="D7" s="58">
        <v>1888.9665999999995</v>
      </c>
      <c r="E7" s="59">
        <v>19.267924199215354</v>
      </c>
      <c r="F7" s="58">
        <v>6176.174469999999</v>
      </c>
      <c r="G7" s="59">
        <v>39.423411041509269</v>
      </c>
      <c r="H7" s="308">
        <v>10.762156578028087</v>
      </c>
      <c r="I7"/>
    </row>
    <row r="8" spans="1:9" ht="14.25" x14ac:dyDescent="0.2">
      <c r="A8" s="3" t="s">
        <v>122</v>
      </c>
      <c r="B8" s="305">
        <v>2362.763750000001</v>
      </c>
      <c r="C8" s="59">
        <v>-10.811156701958618</v>
      </c>
      <c r="D8" s="58">
        <v>9953.2680299999975</v>
      </c>
      <c r="E8" s="59">
        <v>-4.9747746517130667</v>
      </c>
      <c r="F8" s="58">
        <v>31256.47375999999</v>
      </c>
      <c r="G8" s="59">
        <v>-2.0174279463369387</v>
      </c>
      <c r="H8" s="308">
        <v>54.465278841474543</v>
      </c>
      <c r="I8"/>
    </row>
    <row r="9" spans="1:9" ht="14.25" x14ac:dyDescent="0.2">
      <c r="A9" s="3" t="s">
        <v>123</v>
      </c>
      <c r="B9" s="305">
        <v>588.60248999999999</v>
      </c>
      <c r="C9" s="59">
        <v>-7.0648318106356136</v>
      </c>
      <c r="D9" s="58">
        <v>2333.3254200000001</v>
      </c>
      <c r="E9" s="59">
        <v>-1.6182568451968704</v>
      </c>
      <c r="F9" s="58">
        <v>7513.5519300000005</v>
      </c>
      <c r="G9" s="73">
        <v>12.313275425147271</v>
      </c>
      <c r="H9" s="308">
        <v>13.092574168780752</v>
      </c>
      <c r="I9"/>
    </row>
    <row r="10" spans="1:9" ht="14.25" x14ac:dyDescent="0.2">
      <c r="A10" s="3" t="s">
        <v>601</v>
      </c>
      <c r="B10" s="305">
        <v>364.14699999999999</v>
      </c>
      <c r="C10" s="333">
        <v>-10.210040246438956</v>
      </c>
      <c r="D10" s="58">
        <v>1555.1504463316533</v>
      </c>
      <c r="E10" s="333">
        <v>-7.8838991468295827</v>
      </c>
      <c r="F10" s="58">
        <v>4558.9131606621258</v>
      </c>
      <c r="G10" s="59">
        <v>-9.46767417015357</v>
      </c>
      <c r="H10" s="308">
        <v>7.9440335597706522</v>
      </c>
      <c r="I10"/>
    </row>
    <row r="11" spans="1:9" ht="14.25" x14ac:dyDescent="0.2">
      <c r="A11" s="60" t="s">
        <v>602</v>
      </c>
      <c r="B11" s="61">
        <v>4536.8637800000015</v>
      </c>
      <c r="C11" s="62">
        <v>-6.0850427447549524</v>
      </c>
      <c r="D11" s="61">
        <v>18305.652596331649</v>
      </c>
      <c r="E11" s="62">
        <v>-1.3786103135571266</v>
      </c>
      <c r="F11" s="61">
        <v>57387.888990662112</v>
      </c>
      <c r="G11" s="62">
        <v>3.428737095628124</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6" priority="6" operator="equal">
      <formula>0</formula>
    </cfRule>
    <cfRule type="cellIs" dxfId="195" priority="7" operator="between">
      <formula>0</formula>
      <formula>0.5</formula>
    </cfRule>
  </conditionalFormatting>
  <conditionalFormatting sqref="E10">
    <cfRule type="cellIs" dxfId="194" priority="8" operator="equal">
      <formula>0</formula>
    </cfRule>
    <cfRule type="cellIs" dxfId="193"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557" t="s">
        <v>540</v>
      </c>
      <c r="B5" s="544">
        <v>8.1437619047619041</v>
      </c>
      <c r="C5" s="544">
        <v>7.7029047619047617</v>
      </c>
      <c r="D5" s="544">
        <v>7.2839</v>
      </c>
      <c r="E5" s="544">
        <v>8.8045652173913052</v>
      </c>
      <c r="F5" s="544">
        <v>7.8799047619047622</v>
      </c>
      <c r="G5" s="544">
        <v>5.6883333333333326</v>
      </c>
      <c r="H5" s="544">
        <v>5.3951499999999992</v>
      </c>
      <c r="I5" s="544">
        <v>5.5291904761904771</v>
      </c>
      <c r="J5" s="544">
        <v>3.2797142857142854</v>
      </c>
      <c r="K5" s="544">
        <v>2.380052631578947</v>
      </c>
      <c r="L5" s="544">
        <v>2.3057826086956519</v>
      </c>
      <c r="M5" s="544">
        <v>2.162105263157895</v>
      </c>
    </row>
    <row r="6" spans="1:13" x14ac:dyDescent="0.2">
      <c r="A6" s="18" t="s">
        <v>541</v>
      </c>
      <c r="B6" s="544">
        <v>94.19047619047619</v>
      </c>
      <c r="C6" s="544">
        <v>141.57142857142858</v>
      </c>
      <c r="D6" s="544">
        <v>243.64285714285714</v>
      </c>
      <c r="E6" s="544">
        <v>373.36956521739131</v>
      </c>
      <c r="F6" s="544">
        <v>258.18181818181819</v>
      </c>
      <c r="G6" s="544">
        <v>102.12142857142855</v>
      </c>
      <c r="H6" s="544">
        <v>134.01136363636363</v>
      </c>
      <c r="I6" s="544">
        <v>278.94499999999999</v>
      </c>
      <c r="J6" s="544">
        <v>153.21904761904761</v>
      </c>
      <c r="K6" s="544">
        <v>133.5</v>
      </c>
      <c r="L6" s="544">
        <v>110.19</v>
      </c>
      <c r="M6" s="544">
        <v>100.91944444444445</v>
      </c>
    </row>
    <row r="7" spans="1:13" x14ac:dyDescent="0.2">
      <c r="A7" s="519" t="s">
        <v>542</v>
      </c>
      <c r="B7" s="544">
        <v>88.359523809523822</v>
      </c>
      <c r="C7" s="544">
        <v>107.96809523809523</v>
      </c>
      <c r="D7" s="544">
        <v>171.82380952380956</v>
      </c>
      <c r="E7" s="544">
        <v>235.55347826086958</v>
      </c>
      <c r="F7" s="544">
        <v>191.25545454545457</v>
      </c>
      <c r="G7" s="544">
        <v>72.65761904761905</v>
      </c>
      <c r="H7" s="544">
        <v>96.775000000000006</v>
      </c>
      <c r="I7" s="544">
        <v>117.05850000000001</v>
      </c>
      <c r="J7" s="544">
        <v>62.537142857142854</v>
      </c>
      <c r="K7" s="544">
        <v>53.284500000000001</v>
      </c>
      <c r="L7" s="544">
        <v>44.182173913043478</v>
      </c>
      <c r="M7" s="584">
        <v>42.435555555555545</v>
      </c>
    </row>
    <row r="8" spans="1:13" x14ac:dyDescent="0.2">
      <c r="A8" s="444" t="s">
        <v>543</v>
      </c>
      <c r="B8" s="585">
        <v>77.260645161290327</v>
      </c>
      <c r="C8" s="585">
        <v>96.655333333333346</v>
      </c>
      <c r="D8" s="585">
        <v>126.1383870967742</v>
      </c>
      <c r="E8" s="585">
        <v>165.85419354838709</v>
      </c>
      <c r="F8" s="585">
        <v>115.69566666666665</v>
      </c>
      <c r="G8" s="585">
        <v>64.837096774193554</v>
      </c>
      <c r="H8" s="585">
        <v>63.028000000000006</v>
      </c>
      <c r="I8" s="585">
        <v>100.43096774193546</v>
      </c>
      <c r="J8" s="585">
        <v>60.378064516129037</v>
      </c>
      <c r="K8" s="585">
        <v>51.861071428571428</v>
      </c>
      <c r="L8" s="585">
        <v>43.510000000000005</v>
      </c>
      <c r="M8" s="585">
        <v>37.873333333333335</v>
      </c>
    </row>
    <row r="9" spans="1:13" x14ac:dyDescent="0.2">
      <c r="M9" s="161" t="s">
        <v>544</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17">
        <f>INDICE!A3</f>
        <v>45017</v>
      </c>
      <c r="C3" s="818">
        <v>41671</v>
      </c>
      <c r="D3" s="817">
        <f>DATE(YEAR(B3),MONTH(B3)-1,1)</f>
        <v>44986</v>
      </c>
      <c r="E3" s="818"/>
      <c r="F3" s="817">
        <f>DATE(YEAR(B3)-1,MONTH(B3),1)</f>
        <v>44652</v>
      </c>
      <c r="G3" s="818"/>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44986</v>
      </c>
      <c r="I4" s="284">
        <f>F3</f>
        <v>44652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5856.8389999999999</v>
      </c>
      <c r="C5" s="449">
        <v>37.73993742614671</v>
      </c>
      <c r="D5" s="238">
        <v>5571.7</v>
      </c>
      <c r="E5" s="449">
        <v>37.362044020383131</v>
      </c>
      <c r="F5" s="238">
        <v>5198.8220000000001</v>
      </c>
      <c r="G5" s="449">
        <v>36.450008038346809</v>
      </c>
      <c r="H5" s="634">
        <v>5.1176301667354691</v>
      </c>
      <c r="I5" s="244">
        <v>12.657040383379153</v>
      </c>
      <c r="K5" s="243"/>
    </row>
    <row r="6" spans="1:71" s="13" customFormat="1" ht="15" x14ac:dyDescent="0.2">
      <c r="A6" s="16" t="s">
        <v>117</v>
      </c>
      <c r="B6" s="238">
        <v>9662.1029999999992</v>
      </c>
      <c r="C6" s="449">
        <v>62.26006257385329</v>
      </c>
      <c r="D6" s="238">
        <v>9341.0280000000002</v>
      </c>
      <c r="E6" s="449">
        <v>62.637955979616876</v>
      </c>
      <c r="F6" s="238">
        <v>9064.0609999999997</v>
      </c>
      <c r="G6" s="449">
        <v>63.549991961653198</v>
      </c>
      <c r="H6" s="244">
        <v>3.4372555140611811</v>
      </c>
      <c r="I6" s="244">
        <v>6.5979476528236018</v>
      </c>
      <c r="K6" s="243"/>
    </row>
    <row r="7" spans="1:71" s="69" customFormat="1" ht="12.75" x14ac:dyDescent="0.2">
      <c r="A7" s="76" t="s">
        <v>114</v>
      </c>
      <c r="B7" s="77">
        <v>15518.941999999999</v>
      </c>
      <c r="C7" s="78">
        <v>100</v>
      </c>
      <c r="D7" s="77">
        <v>14912.727999999999</v>
      </c>
      <c r="E7" s="78">
        <v>100</v>
      </c>
      <c r="F7" s="77">
        <v>14262.883</v>
      </c>
      <c r="G7" s="78">
        <v>100</v>
      </c>
      <c r="H7" s="78">
        <v>4.065077831500715</v>
      </c>
      <c r="I7" s="635">
        <v>8.8064874401619875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493</v>
      </c>
      <c r="B9" s="241"/>
      <c r="C9" s="242"/>
      <c r="D9" s="241"/>
      <c r="E9" s="241"/>
      <c r="F9" s="241"/>
      <c r="G9" s="241"/>
      <c r="H9" s="241"/>
      <c r="I9" s="241"/>
      <c r="J9" s="241"/>
      <c r="K9" s="241"/>
      <c r="L9" s="241"/>
    </row>
    <row r="10" spans="1:71" x14ac:dyDescent="0.2">
      <c r="A10" s="448" t="s">
        <v>464</v>
      </c>
    </row>
    <row r="11" spans="1:71" x14ac:dyDescent="0.2">
      <c r="A11" s="447"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17">
        <f>INDICE!A3</f>
        <v>45017</v>
      </c>
      <c r="C3" s="818">
        <v>41671</v>
      </c>
      <c r="D3" s="817">
        <f>DATE(YEAR(B3),MONTH(B3)-1,1)</f>
        <v>44986</v>
      </c>
      <c r="E3" s="818"/>
      <c r="F3" s="817">
        <f>DATE(YEAR(B3)-1,MONTH(B3),1)</f>
        <v>44652</v>
      </c>
      <c r="G3" s="818"/>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44986</v>
      </c>
      <c r="I4" s="284">
        <f>F3</f>
        <v>44652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5624.665</v>
      </c>
      <c r="C5" s="449">
        <v>36.748294797819511</v>
      </c>
      <c r="D5" s="238">
        <v>5579.5450000000001</v>
      </c>
      <c r="E5" s="449">
        <v>38.514965076244295</v>
      </c>
      <c r="F5" s="238">
        <v>5579.5450000000001</v>
      </c>
      <c r="G5" s="449">
        <v>39.920850845610907</v>
      </c>
      <c r="H5" s="442">
        <v>0.80866809031919074</v>
      </c>
      <c r="I5" s="442">
        <v>0.80866809031919074</v>
      </c>
      <c r="K5" s="243"/>
    </row>
    <row r="6" spans="1:71" s="13" customFormat="1" ht="15" x14ac:dyDescent="0.2">
      <c r="A6" s="16" t="s">
        <v>515</v>
      </c>
      <c r="B6" s="238">
        <v>9681.2560799999992</v>
      </c>
      <c r="C6" s="449">
        <v>63.251705202180489</v>
      </c>
      <c r="D6" s="238">
        <v>8907.1486499999992</v>
      </c>
      <c r="E6" s="449">
        <v>61.485034923755698</v>
      </c>
      <c r="F6" s="238">
        <v>8396.9732399999939</v>
      </c>
      <c r="G6" s="449">
        <v>60.079149154389086</v>
      </c>
      <c r="H6" s="398">
        <v>8.6908556308869969</v>
      </c>
      <c r="I6" s="398">
        <v>15.294592507240218</v>
      </c>
      <c r="K6" s="243"/>
    </row>
    <row r="7" spans="1:71" s="69" customFormat="1" ht="12.75" x14ac:dyDescent="0.2">
      <c r="A7" s="76" t="s">
        <v>114</v>
      </c>
      <c r="B7" s="77">
        <v>15305.92108</v>
      </c>
      <c r="C7" s="78">
        <v>100</v>
      </c>
      <c r="D7" s="77">
        <v>14486.693649999999</v>
      </c>
      <c r="E7" s="78">
        <v>100</v>
      </c>
      <c r="F7" s="77">
        <v>13976.518239999994</v>
      </c>
      <c r="G7" s="78">
        <v>100</v>
      </c>
      <c r="H7" s="78">
        <v>5.6550338523932338</v>
      </c>
      <c r="I7" s="78">
        <v>9.5116882271532504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493</v>
      </c>
    </row>
    <row r="10" spans="1:71" x14ac:dyDescent="0.2">
      <c r="A10" s="447" t="s">
        <v>464</v>
      </c>
    </row>
    <row r="11" spans="1:71" x14ac:dyDescent="0.2">
      <c r="A11" s="433"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8" t="s">
        <v>502</v>
      </c>
      <c r="B1" s="808"/>
      <c r="C1" s="808"/>
      <c r="D1" s="808"/>
      <c r="E1" s="808"/>
      <c r="F1" s="808"/>
    </row>
    <row r="2" spans="1:9" x14ac:dyDescent="0.2">
      <c r="A2" s="809"/>
      <c r="B2" s="809"/>
      <c r="C2" s="809"/>
      <c r="D2" s="809"/>
      <c r="E2" s="809"/>
      <c r="F2" s="809"/>
      <c r="I2" s="161" t="s">
        <v>465</v>
      </c>
    </row>
    <row r="3" spans="1:9" x14ac:dyDescent="0.2">
      <c r="A3" s="252"/>
      <c r="B3" s="254"/>
      <c r="C3" s="254"/>
      <c r="D3" s="776">
        <f>INDICE!A3</f>
        <v>45017</v>
      </c>
      <c r="E3" s="776">
        <v>41671</v>
      </c>
      <c r="F3" s="776">
        <f>DATE(YEAR(D3),MONTH(D3)-1,1)</f>
        <v>44986</v>
      </c>
      <c r="G3" s="776"/>
      <c r="H3" s="779">
        <f>DATE(YEAR(D3)-1,MONTH(D3),1)</f>
        <v>44652</v>
      </c>
      <c r="I3" s="779"/>
    </row>
    <row r="4" spans="1:9" x14ac:dyDescent="0.2">
      <c r="A4" s="218"/>
      <c r="B4" s="219"/>
      <c r="C4" s="219"/>
      <c r="D4" s="82" t="s">
        <v>368</v>
      </c>
      <c r="E4" s="184" t="s">
        <v>106</v>
      </c>
      <c r="F4" s="82" t="s">
        <v>368</v>
      </c>
      <c r="G4" s="184" t="s">
        <v>106</v>
      </c>
      <c r="H4" s="82" t="s">
        <v>368</v>
      </c>
      <c r="I4" s="184" t="s">
        <v>106</v>
      </c>
    </row>
    <row r="5" spans="1:9" x14ac:dyDescent="0.2">
      <c r="A5" s="545" t="s">
        <v>367</v>
      </c>
      <c r="B5" s="166"/>
      <c r="C5" s="166"/>
      <c r="D5" s="398">
        <v>115.11995828126268</v>
      </c>
      <c r="E5" s="452">
        <v>100</v>
      </c>
      <c r="F5" s="398">
        <v>108.89113069463605</v>
      </c>
      <c r="G5" s="452">
        <v>100</v>
      </c>
      <c r="H5" s="398">
        <v>115.38570635782469</v>
      </c>
      <c r="I5" s="452">
        <v>100</v>
      </c>
    </row>
    <row r="6" spans="1:9" x14ac:dyDescent="0.2">
      <c r="A6" s="586" t="s">
        <v>462</v>
      </c>
      <c r="B6" s="166"/>
      <c r="C6" s="166"/>
      <c r="D6" s="398">
        <v>72.590678004544344</v>
      </c>
      <c r="E6" s="452">
        <v>63.056553432020699</v>
      </c>
      <c r="F6" s="398">
        <v>66.712800024344716</v>
      </c>
      <c r="G6" s="452">
        <v>61.265595828394659</v>
      </c>
      <c r="H6" s="398">
        <v>69.868273233207816</v>
      </c>
      <c r="I6" s="452">
        <v>60.551930944148367</v>
      </c>
    </row>
    <row r="7" spans="1:9" x14ac:dyDescent="0.2">
      <c r="A7" s="586" t="s">
        <v>463</v>
      </c>
      <c r="B7" s="166"/>
      <c r="C7" s="166"/>
      <c r="D7" s="398">
        <v>42.529280276718332</v>
      </c>
      <c r="E7" s="452">
        <v>36.943446567979294</v>
      </c>
      <c r="F7" s="398">
        <v>42.178330670291331</v>
      </c>
      <c r="G7" s="452">
        <v>38.734404171605341</v>
      </c>
      <c r="H7" s="398">
        <v>45.517433124616872</v>
      </c>
      <c r="I7" s="452">
        <v>39.448069055851633</v>
      </c>
    </row>
    <row r="8" spans="1:9" x14ac:dyDescent="0.2">
      <c r="A8" s="546" t="s">
        <v>608</v>
      </c>
      <c r="B8" s="251"/>
      <c r="C8" s="251"/>
      <c r="D8" s="445">
        <v>90</v>
      </c>
      <c r="E8" s="453"/>
      <c r="F8" s="445">
        <v>90</v>
      </c>
      <c r="G8" s="453"/>
      <c r="H8" s="445">
        <v>90</v>
      </c>
      <c r="I8" s="453"/>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8" t="s">
        <v>466</v>
      </c>
      <c r="B1" s="808"/>
      <c r="C1" s="808"/>
      <c r="D1" s="808"/>
      <c r="E1" s="253"/>
      <c r="F1" s="1"/>
      <c r="G1" s="1"/>
      <c r="H1" s="1"/>
      <c r="I1" s="1"/>
    </row>
    <row r="2" spans="1:40" ht="15" x14ac:dyDescent="0.2">
      <c r="A2" s="808"/>
      <c r="B2" s="808"/>
      <c r="C2" s="808"/>
      <c r="D2" s="808"/>
      <c r="E2" s="253"/>
      <c r="F2" s="1"/>
      <c r="G2" s="209"/>
      <c r="H2" s="248"/>
      <c r="I2" s="247" t="s">
        <v>151</v>
      </c>
    </row>
    <row r="3" spans="1:40" x14ac:dyDescent="0.2">
      <c r="A3" s="252"/>
      <c r="B3" s="817">
        <f>INDICE!A3</f>
        <v>45017</v>
      </c>
      <c r="C3" s="818">
        <v>41671</v>
      </c>
      <c r="D3" s="817">
        <f>DATE(YEAR(B3),MONTH(B3)-1,1)</f>
        <v>44986</v>
      </c>
      <c r="E3" s="818"/>
      <c r="F3" s="817">
        <f>DATE(YEAR(B3)-1,MONTH(B3),1)</f>
        <v>44652</v>
      </c>
      <c r="G3" s="818"/>
      <c r="H3" s="769" t="s">
        <v>421</v>
      </c>
      <c r="I3" s="769"/>
    </row>
    <row r="4" spans="1:40" x14ac:dyDescent="0.2">
      <c r="A4" s="218"/>
      <c r="B4" s="184" t="s">
        <v>47</v>
      </c>
      <c r="C4" s="184" t="s">
        <v>106</v>
      </c>
      <c r="D4" s="184" t="s">
        <v>47</v>
      </c>
      <c r="E4" s="184" t="s">
        <v>106</v>
      </c>
      <c r="F4" s="184" t="s">
        <v>47</v>
      </c>
      <c r="G4" s="184" t="s">
        <v>106</v>
      </c>
      <c r="H4" s="689">
        <f>D3</f>
        <v>44986</v>
      </c>
      <c r="I4" s="689">
        <f>F3</f>
        <v>44652</v>
      </c>
    </row>
    <row r="5" spans="1:40" x14ac:dyDescent="0.2">
      <c r="A5" s="545" t="s">
        <v>48</v>
      </c>
      <c r="B5" s="237">
        <v>486.49799999999999</v>
      </c>
      <c r="C5" s="244">
        <v>8.6493684512766542</v>
      </c>
      <c r="D5" s="237">
        <v>441.37799999999999</v>
      </c>
      <c r="E5" s="244">
        <v>7.9106450436370697</v>
      </c>
      <c r="F5" s="237">
        <v>441.37799999999999</v>
      </c>
      <c r="G5" s="244">
        <v>7.9106450436370697</v>
      </c>
      <c r="H5" s="442">
        <v>10.222530348136971</v>
      </c>
      <c r="I5" s="398">
        <v>10.222530348136971</v>
      </c>
    </row>
    <row r="6" spans="1:40" x14ac:dyDescent="0.2">
      <c r="A6" s="586" t="s">
        <v>49</v>
      </c>
      <c r="B6" s="237">
        <v>333.65899999999999</v>
      </c>
      <c r="C6" s="244">
        <v>5.9320688432111064</v>
      </c>
      <c r="D6" s="237">
        <v>333.65899999999999</v>
      </c>
      <c r="E6" s="244">
        <v>5.9800395910419217</v>
      </c>
      <c r="F6" s="237">
        <v>333.65899999999999</v>
      </c>
      <c r="G6" s="244">
        <v>5.9800395910419217</v>
      </c>
      <c r="H6" s="442">
        <v>0</v>
      </c>
      <c r="I6" s="398">
        <v>0</v>
      </c>
    </row>
    <row r="7" spans="1:40" x14ac:dyDescent="0.2">
      <c r="A7" s="586" t="s">
        <v>122</v>
      </c>
      <c r="B7" s="237">
        <v>3178.4160000000002</v>
      </c>
      <c r="C7" s="244">
        <v>56.508538730751077</v>
      </c>
      <c r="D7" s="237">
        <v>3178.4160000000002</v>
      </c>
      <c r="E7" s="244">
        <v>56.965505251772321</v>
      </c>
      <c r="F7" s="237">
        <v>3178.4160000000002</v>
      </c>
      <c r="G7" s="244">
        <v>56.965505251772321</v>
      </c>
      <c r="H7" s="442">
        <v>0</v>
      </c>
      <c r="I7" s="398">
        <v>0</v>
      </c>
    </row>
    <row r="8" spans="1:40" x14ac:dyDescent="0.2">
      <c r="A8" s="586" t="s">
        <v>123</v>
      </c>
      <c r="B8" s="237">
        <v>35</v>
      </c>
      <c r="C8" s="244">
        <v>0.62225928121941487</v>
      </c>
      <c r="D8" s="237">
        <v>35</v>
      </c>
      <c r="E8" s="244">
        <v>0.6272912934656858</v>
      </c>
      <c r="F8" s="237">
        <v>35</v>
      </c>
      <c r="G8" s="244">
        <v>0.6272912934656858</v>
      </c>
      <c r="H8" s="434">
        <v>0</v>
      </c>
      <c r="I8" s="398">
        <v>0</v>
      </c>
    </row>
    <row r="9" spans="1:40" x14ac:dyDescent="0.2">
      <c r="A9" s="546" t="s">
        <v>366</v>
      </c>
      <c r="B9" s="445">
        <v>1591.0920000000001</v>
      </c>
      <c r="C9" s="450">
        <v>28.287764693541749</v>
      </c>
      <c r="D9" s="445">
        <v>1591.0920000000001</v>
      </c>
      <c r="E9" s="450">
        <v>28.516518820083004</v>
      </c>
      <c r="F9" s="445">
        <v>1591.0920000000001</v>
      </c>
      <c r="G9" s="450">
        <v>28.516518820083004</v>
      </c>
      <c r="H9" s="434">
        <v>0</v>
      </c>
      <c r="I9" s="398">
        <v>0</v>
      </c>
    </row>
    <row r="10" spans="1:40" s="69" customFormat="1" x14ac:dyDescent="0.2">
      <c r="A10" s="76" t="s">
        <v>114</v>
      </c>
      <c r="B10" s="77">
        <v>5624.665</v>
      </c>
      <c r="C10" s="250">
        <v>100</v>
      </c>
      <c r="D10" s="77">
        <v>5579.5450000000001</v>
      </c>
      <c r="E10" s="250">
        <v>100</v>
      </c>
      <c r="F10" s="77">
        <v>5579.5450000000001</v>
      </c>
      <c r="G10" s="250">
        <v>100</v>
      </c>
      <c r="H10" s="635">
        <v>0.80866809031919074</v>
      </c>
      <c r="I10" s="78">
        <v>0.80866809031919074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3"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9">
    <cfRule type="cellIs" dxfId="2" priority="26"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08" t="s">
        <v>40</v>
      </c>
      <c r="B1" s="808"/>
      <c r="C1" s="808"/>
      <c r="D1" s="11"/>
      <c r="E1" s="11"/>
      <c r="F1" s="11"/>
      <c r="G1" s="11"/>
      <c r="H1" s="11"/>
      <c r="I1" s="11"/>
      <c r="J1" s="11"/>
      <c r="K1" s="11"/>
      <c r="L1" s="11"/>
    </row>
    <row r="2" spans="1:47" x14ac:dyDescent="0.2">
      <c r="A2" s="808"/>
      <c r="B2" s="808"/>
      <c r="C2" s="808"/>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17">
        <f>INDICE!A3</f>
        <v>45017</v>
      </c>
      <c r="C4" s="818">
        <v>41671</v>
      </c>
      <c r="D4" s="817">
        <f>DATE(YEAR(B4),MONTH(B4)-1,1)</f>
        <v>44986</v>
      </c>
      <c r="E4" s="818"/>
      <c r="F4" s="817">
        <f>DATE(YEAR(B4)-1,MONTH(B4),1)</f>
        <v>44652</v>
      </c>
      <c r="G4" s="818"/>
      <c r="H4" s="769" t="s">
        <v>421</v>
      </c>
      <c r="I4" s="769"/>
      <c r="J4" s="11"/>
      <c r="K4" s="11"/>
      <c r="L4" s="11"/>
    </row>
    <row r="5" spans="1:47" x14ac:dyDescent="0.2">
      <c r="A5" s="257"/>
      <c r="B5" s="184" t="s">
        <v>54</v>
      </c>
      <c r="C5" s="184" t="s">
        <v>106</v>
      </c>
      <c r="D5" s="184" t="s">
        <v>54</v>
      </c>
      <c r="E5" s="184" t="s">
        <v>106</v>
      </c>
      <c r="F5" s="184" t="s">
        <v>54</v>
      </c>
      <c r="G5" s="184" t="s">
        <v>106</v>
      </c>
      <c r="H5" s="284">
        <f>D4</f>
        <v>44986</v>
      </c>
      <c r="I5" s="284">
        <f>F4</f>
        <v>44652</v>
      </c>
      <c r="J5" s="11"/>
      <c r="K5" s="11"/>
      <c r="L5" s="11"/>
    </row>
    <row r="6" spans="1:47" ht="15" customHeight="1" x14ac:dyDescent="0.2">
      <c r="A6" s="11" t="s">
        <v>371</v>
      </c>
      <c r="B6" s="227">
        <v>15916.8307</v>
      </c>
      <c r="C6" s="226">
        <v>34.166737992127629</v>
      </c>
      <c r="D6" s="227">
        <v>13847.418980000002</v>
      </c>
      <c r="E6" s="226">
        <v>33.335190951077976</v>
      </c>
      <c r="F6" s="227">
        <v>14433.021480000001</v>
      </c>
      <c r="G6" s="226">
        <v>39.868249864398706</v>
      </c>
      <c r="H6" s="226">
        <v>14.94438583095431</v>
      </c>
      <c r="I6" s="226">
        <v>10.28065552355846</v>
      </c>
      <c r="J6" s="11"/>
      <c r="K6" s="11"/>
      <c r="L6" s="11"/>
    </row>
    <row r="7" spans="1:47" x14ac:dyDescent="0.2">
      <c r="A7" s="256" t="s">
        <v>370</v>
      </c>
      <c r="B7" s="227">
        <v>30668.917999999998</v>
      </c>
      <c r="C7" s="226">
        <v>65.833262007872378</v>
      </c>
      <c r="D7" s="227">
        <v>27692.523000000001</v>
      </c>
      <c r="E7" s="226">
        <v>66.664809048922024</v>
      </c>
      <c r="F7" s="227">
        <v>21768.772000000001</v>
      </c>
      <c r="G7" s="226">
        <v>60.131750135601294</v>
      </c>
      <c r="H7" s="717">
        <v>10.748009489781762</v>
      </c>
      <c r="I7" s="662">
        <v>40.884924514804958</v>
      </c>
      <c r="J7" s="11"/>
      <c r="K7" s="11"/>
      <c r="L7" s="11"/>
    </row>
    <row r="8" spans="1:47" x14ac:dyDescent="0.2">
      <c r="A8" s="173" t="s">
        <v>114</v>
      </c>
      <c r="B8" s="174">
        <v>46585.748699999996</v>
      </c>
      <c r="C8" s="175">
        <v>100</v>
      </c>
      <c r="D8" s="174">
        <v>41539.941980000003</v>
      </c>
      <c r="E8" s="175">
        <v>100</v>
      </c>
      <c r="F8" s="174">
        <v>36201.79348</v>
      </c>
      <c r="G8" s="175">
        <v>100</v>
      </c>
      <c r="H8" s="78">
        <v>12.146879556137485</v>
      </c>
      <c r="I8" s="78">
        <v>28.683538084202109</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19" t="s">
        <v>1</v>
      </c>
      <c r="B1" s="819"/>
      <c r="C1" s="819"/>
      <c r="D1" s="819"/>
      <c r="E1" s="259"/>
      <c r="F1" s="259"/>
      <c r="G1" s="260"/>
    </row>
    <row r="2" spans="1:7" x14ac:dyDescent="0.2">
      <c r="A2" s="819"/>
      <c r="B2" s="819"/>
      <c r="C2" s="819"/>
      <c r="D2" s="819"/>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20" t="s">
        <v>395</v>
      </c>
      <c r="B24" s="820"/>
      <c r="C24" s="820"/>
      <c r="D24" s="821" t="s">
        <v>396</v>
      </c>
      <c r="E24" s="821"/>
      <c r="F24" s="821"/>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649</v>
      </c>
      <c r="B30" s="701" t="s">
        <v>407</v>
      </c>
      <c r="C30" s="3"/>
      <c r="D30" s="259"/>
      <c r="E30" s="260"/>
      <c r="F30" s="265"/>
      <c r="G30" s="260"/>
    </row>
    <row r="31" spans="1:7" x14ac:dyDescent="0.2">
      <c r="A31" s="6" t="s">
        <v>650</v>
      </c>
      <c r="B31" s="701" t="s">
        <v>651</v>
      </c>
      <c r="C31" s="3"/>
      <c r="D31" s="259"/>
      <c r="E31" s="260"/>
      <c r="F31" s="265"/>
      <c r="G31" s="260"/>
    </row>
    <row r="32" spans="1:7" x14ac:dyDescent="0.2">
      <c r="A32" s="65" t="s">
        <v>648</v>
      </c>
      <c r="B32" s="276" t="s">
        <v>652</v>
      </c>
      <c r="C32" s="260"/>
      <c r="D32" s="260"/>
      <c r="E32" s="260"/>
      <c r="F32" s="260"/>
      <c r="G32" s="260"/>
    </row>
    <row r="33" spans="1:7" x14ac:dyDescent="0.2">
      <c r="A33" s="260" t="s">
        <v>646</v>
      </c>
      <c r="B33" s="701"/>
      <c r="C33" s="260"/>
      <c r="D33" s="260"/>
      <c r="E33" s="260"/>
      <c r="F33" s="260"/>
      <c r="G33" s="260"/>
    </row>
    <row r="34" spans="1:7" x14ac:dyDescent="0.2">
      <c r="A34" s="260" t="s">
        <v>647</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22" t="s">
        <v>599</v>
      </c>
      <c r="B50" s="822"/>
      <c r="C50" s="822"/>
      <c r="D50" s="822"/>
      <c r="E50" s="822"/>
      <c r="F50" s="822"/>
      <c r="G50" s="822"/>
    </row>
    <row r="51" spans="1:200" x14ac:dyDescent="0.2">
      <c r="A51" s="822"/>
      <c r="B51" s="822"/>
      <c r="C51" s="822"/>
      <c r="D51" s="822"/>
      <c r="E51" s="822"/>
      <c r="F51" s="822"/>
      <c r="G51" s="822"/>
    </row>
    <row r="52" spans="1:200" x14ac:dyDescent="0.2">
      <c r="A52" s="822"/>
      <c r="B52" s="822"/>
      <c r="C52" s="822"/>
      <c r="D52" s="822"/>
      <c r="E52" s="822"/>
      <c r="F52" s="822"/>
      <c r="G52" s="822"/>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664</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22" t="s">
        <v>626</v>
      </c>
      <c r="B59" s="822"/>
      <c r="C59" s="822"/>
      <c r="D59" s="822"/>
      <c r="E59" s="822"/>
      <c r="F59" s="822"/>
      <c r="G59" s="82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2"/>
      <c r="B60" s="822"/>
      <c r="C60" s="822"/>
      <c r="D60" s="822"/>
      <c r="E60" s="822"/>
      <c r="F60" s="822"/>
      <c r="G60" s="822"/>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2"/>
      <c r="B61" s="822"/>
      <c r="C61" s="822"/>
      <c r="D61" s="822"/>
      <c r="E61" s="822"/>
      <c r="F61" s="822"/>
      <c r="G61" s="822"/>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2"/>
      <c r="B62" s="822"/>
      <c r="C62" s="822"/>
      <c r="D62" s="822"/>
      <c r="E62" s="822"/>
      <c r="F62" s="822"/>
      <c r="G62" s="822"/>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2"/>
      <c r="B63" s="822"/>
      <c r="C63" s="822"/>
      <c r="D63" s="822"/>
      <c r="E63" s="822"/>
      <c r="F63" s="822"/>
      <c r="G63" s="822"/>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615</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60"/>
      <c r="C1" s="560"/>
      <c r="D1" s="560"/>
    </row>
    <row r="2" spans="1:18" x14ac:dyDescent="0.2">
      <c r="A2" s="561"/>
      <c r="B2" s="444"/>
      <c r="C2" s="444"/>
      <c r="D2" s="562"/>
    </row>
    <row r="3" spans="1:18" x14ac:dyDescent="0.2">
      <c r="A3" s="665"/>
      <c r="B3" s="665">
        <v>2021</v>
      </c>
      <c r="C3" s="665">
        <v>2022</v>
      </c>
      <c r="D3" s="665">
        <v>2023</v>
      </c>
    </row>
    <row r="4" spans="1:18" x14ac:dyDescent="0.2">
      <c r="A4" s="18" t="s">
        <v>126</v>
      </c>
      <c r="B4" s="564">
        <v>-19.299904846465108</v>
      </c>
      <c r="C4" s="564">
        <v>12.454022331576979</v>
      </c>
      <c r="D4" s="564">
        <v>6.5429979848406532</v>
      </c>
      <c r="Q4" s="565"/>
      <c r="R4" s="565"/>
    </row>
    <row r="5" spans="1:18" x14ac:dyDescent="0.2">
      <c r="A5" s="18" t="s">
        <v>127</v>
      </c>
      <c r="B5" s="564">
        <v>-20.696688019626794</v>
      </c>
      <c r="C5" s="564">
        <v>16.063967315464165</v>
      </c>
      <c r="D5" s="564">
        <v>4.8706710231737755</v>
      </c>
    </row>
    <row r="6" spans="1:18" x14ac:dyDescent="0.2">
      <c r="A6" s="18" t="s">
        <v>128</v>
      </c>
      <c r="B6" s="564">
        <v>-19.036325561146739</v>
      </c>
      <c r="C6" s="564">
        <v>15.308704745825874</v>
      </c>
      <c r="D6" s="564">
        <v>5.3438234912389078</v>
      </c>
    </row>
    <row r="7" spans="1:18" x14ac:dyDescent="0.2">
      <c r="A7" s="18" t="s">
        <v>129</v>
      </c>
      <c r="B7" s="564">
        <v>-13.588916556702547</v>
      </c>
      <c r="C7" s="564">
        <v>13.744496511089997</v>
      </c>
      <c r="D7" s="564">
        <v>3.4287370956281658</v>
      </c>
    </row>
    <row r="8" spans="1:18" x14ac:dyDescent="0.2">
      <c r="A8" s="18" t="s">
        <v>130</v>
      </c>
      <c r="B8" s="564">
        <v>-8.4697007732028684</v>
      </c>
      <c r="C8" s="564">
        <v>12.961492931116648</v>
      </c>
      <c r="D8" s="566" t="s">
        <v>509</v>
      </c>
    </row>
    <row r="9" spans="1:18" x14ac:dyDescent="0.2">
      <c r="A9" s="18" t="s">
        <v>131</v>
      </c>
      <c r="B9" s="564">
        <v>-5.0507068225346403</v>
      </c>
      <c r="C9" s="564">
        <v>12.08170565330289</v>
      </c>
      <c r="D9" s="566" t="s">
        <v>509</v>
      </c>
    </row>
    <row r="10" spans="1:18" x14ac:dyDescent="0.2">
      <c r="A10" s="18" t="s">
        <v>132</v>
      </c>
      <c r="B10" s="564">
        <v>-2.6675146792320783</v>
      </c>
      <c r="C10" s="564">
        <v>11.596937145042352</v>
      </c>
      <c r="D10" s="694" t="s">
        <v>509</v>
      </c>
    </row>
    <row r="11" spans="1:18" x14ac:dyDescent="0.2">
      <c r="A11" s="18" t="s">
        <v>133</v>
      </c>
      <c r="B11" s="564">
        <v>8.433750172069578E-4</v>
      </c>
      <c r="C11" s="564">
        <v>10.888587558676162</v>
      </c>
      <c r="D11" s="695" t="s">
        <v>509</v>
      </c>
    </row>
    <row r="12" spans="1:18" x14ac:dyDescent="0.2">
      <c r="A12" s="18" t="s">
        <v>134</v>
      </c>
      <c r="B12" s="564">
        <v>2.2615565649472948</v>
      </c>
      <c r="C12" s="564">
        <v>10.319635146918165</v>
      </c>
      <c r="D12" s="566" t="s">
        <v>509</v>
      </c>
    </row>
    <row r="13" spans="1:18" x14ac:dyDescent="0.2">
      <c r="A13" s="18" t="s">
        <v>135</v>
      </c>
      <c r="B13" s="564">
        <v>4.6068433765664594</v>
      </c>
      <c r="C13" s="564">
        <v>9.8029866660552401</v>
      </c>
      <c r="D13" s="566" t="s">
        <v>509</v>
      </c>
    </row>
    <row r="14" spans="1:18" x14ac:dyDescent="0.2">
      <c r="A14" s="18" t="s">
        <v>136</v>
      </c>
      <c r="B14" s="564">
        <v>7.9914901146944795</v>
      </c>
      <c r="C14" s="564">
        <v>8.0587653300815116</v>
      </c>
      <c r="D14" s="564" t="s">
        <v>509</v>
      </c>
    </row>
    <row r="15" spans="1:18" x14ac:dyDescent="0.2">
      <c r="A15" s="444" t="s">
        <v>137</v>
      </c>
      <c r="B15" s="450">
        <v>9.6177926705830323</v>
      </c>
      <c r="C15" s="450">
        <v>7.9197108979031805</v>
      </c>
      <c r="D15" s="450" t="s">
        <v>509</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76">
        <f>INDICE!A3</f>
        <v>45017</v>
      </c>
      <c r="C3" s="777"/>
      <c r="D3" s="777" t="s">
        <v>115</v>
      </c>
      <c r="E3" s="777"/>
      <c r="F3" s="777" t="s">
        <v>116</v>
      </c>
      <c r="G3" s="777"/>
      <c r="H3" s="777"/>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55.861879999999985</v>
      </c>
      <c r="C5" s="319">
        <v>-15.609254691339148</v>
      </c>
      <c r="D5" s="318">
        <v>302.43607000000003</v>
      </c>
      <c r="E5" s="319">
        <v>-8.2234875121296067</v>
      </c>
      <c r="F5" s="318">
        <v>723.4061999999999</v>
      </c>
      <c r="G5" s="319">
        <v>-11.15303119334582</v>
      </c>
      <c r="H5" s="324">
        <v>35.512742389510002</v>
      </c>
    </row>
    <row r="6" spans="1:8" x14ac:dyDescent="0.2">
      <c r="A6" s="317" t="s">
        <v>139</v>
      </c>
      <c r="B6" s="326">
        <v>31.557590000000012</v>
      </c>
      <c r="C6" s="319">
        <v>-28.814586635158591</v>
      </c>
      <c r="D6" s="318">
        <v>216.27983</v>
      </c>
      <c r="E6" s="319">
        <v>-7.966836546028544</v>
      </c>
      <c r="F6" s="318">
        <v>499.99859000000004</v>
      </c>
      <c r="G6" s="319">
        <v>-1.0717109842248838</v>
      </c>
      <c r="H6" s="324">
        <v>24.545436743268496</v>
      </c>
    </row>
    <row r="7" spans="1:8" x14ac:dyDescent="0.2">
      <c r="A7" s="317" t="s">
        <v>140</v>
      </c>
      <c r="B7" s="326">
        <v>8.6570799999999988</v>
      </c>
      <c r="C7" s="319">
        <v>1.5787565429514174</v>
      </c>
      <c r="D7" s="318">
        <v>35.264600000000002</v>
      </c>
      <c r="E7" s="319">
        <v>11.165120771484908</v>
      </c>
      <c r="F7" s="318">
        <v>111.03128</v>
      </c>
      <c r="G7" s="319">
        <v>16.196955074168248</v>
      </c>
      <c r="H7" s="324">
        <v>5.4506378903271155</v>
      </c>
    </row>
    <row r="8" spans="1:8" x14ac:dyDescent="0.2">
      <c r="A8" s="320" t="s">
        <v>441</v>
      </c>
      <c r="B8" s="325">
        <v>90.205179999999999</v>
      </c>
      <c r="C8" s="322">
        <v>58.273278039124207</v>
      </c>
      <c r="D8" s="321">
        <v>213.04862</v>
      </c>
      <c r="E8" s="323">
        <v>63.982233308551727</v>
      </c>
      <c r="F8" s="321">
        <v>702.59669999999994</v>
      </c>
      <c r="G8" s="323">
        <v>64.542938039667533</v>
      </c>
      <c r="H8" s="489">
        <v>34.491182976894372</v>
      </c>
    </row>
    <row r="9" spans="1:8" s="69" customFormat="1" x14ac:dyDescent="0.2">
      <c r="A9" s="287" t="s">
        <v>114</v>
      </c>
      <c r="B9" s="61">
        <v>186.28172999999998</v>
      </c>
      <c r="C9" s="62">
        <v>5.8168206737380626</v>
      </c>
      <c r="D9" s="61">
        <v>767.02911999999992</v>
      </c>
      <c r="E9" s="62">
        <v>5.6249266024138738</v>
      </c>
      <c r="F9" s="61">
        <v>2037.03277</v>
      </c>
      <c r="G9" s="62">
        <v>10.577021350716825</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192" priority="8" operator="between">
      <formula>0</formula>
      <formula>0.5</formula>
    </cfRule>
  </conditionalFormatting>
  <conditionalFormatting sqref="C17:U17">
    <cfRule type="cellIs" dxfId="191" priority="3" operator="between">
      <formula>-0.0499999</formula>
      <formula>0.0499999</formula>
    </cfRule>
  </conditionalFormatting>
  <conditionalFormatting sqref="D8">
    <cfRule type="cellIs" dxfId="190" priority="7" operator="between">
      <formula>0</formula>
      <formula>0.5</formula>
    </cfRule>
  </conditionalFormatting>
  <conditionalFormatting sqref="F8">
    <cfRule type="cellIs" dxfId="189" priority="6" operator="between">
      <formula>0</formula>
      <formula>0.5</formula>
    </cfRule>
  </conditionalFormatting>
  <conditionalFormatting sqref="G5">
    <cfRule type="cellIs" dxfId="188" priority="1" operator="between">
      <formula>-0.049</formula>
      <formula>0.049</formula>
    </cfRule>
  </conditionalFormatting>
  <conditionalFormatting sqref="H8">
    <cfRule type="cellIs" dxfId="18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76">
        <f>INDICE!A3</f>
        <v>45017</v>
      </c>
      <c r="C3" s="777"/>
      <c r="D3" s="778" t="s">
        <v>115</v>
      </c>
      <c r="E3" s="778"/>
      <c r="F3" s="778" t="s">
        <v>116</v>
      </c>
      <c r="G3" s="778"/>
      <c r="H3" s="778"/>
    </row>
    <row r="4" spans="1:14" x14ac:dyDescent="0.2">
      <c r="A4" s="66"/>
      <c r="B4" s="82" t="s">
        <v>47</v>
      </c>
      <c r="C4" s="82" t="s">
        <v>425</v>
      </c>
      <c r="D4" s="82" t="s">
        <v>47</v>
      </c>
      <c r="E4" s="82" t="s">
        <v>421</v>
      </c>
      <c r="F4" s="82" t="s">
        <v>47</v>
      </c>
      <c r="G4" s="83" t="s">
        <v>421</v>
      </c>
      <c r="H4" s="83" t="s">
        <v>106</v>
      </c>
    </row>
    <row r="5" spans="1:14" x14ac:dyDescent="0.2">
      <c r="A5" s="84" t="s">
        <v>183</v>
      </c>
      <c r="B5" s="340">
        <v>463.98388999999992</v>
      </c>
      <c r="C5" s="336">
        <v>3.7819337920742981</v>
      </c>
      <c r="D5" s="335">
        <v>1710.7278899999999</v>
      </c>
      <c r="E5" s="337">
        <v>5.5713402236860921</v>
      </c>
      <c r="F5" s="335">
        <v>5532.4134499999991</v>
      </c>
      <c r="G5" s="337">
        <v>5.9492311607935084</v>
      </c>
      <c r="H5" s="342">
        <v>94.640040532743924</v>
      </c>
    </row>
    <row r="6" spans="1:14" x14ac:dyDescent="0.2">
      <c r="A6" s="84" t="s">
        <v>184</v>
      </c>
      <c r="B6" s="326">
        <v>26.226209999999995</v>
      </c>
      <c r="C6" s="319">
        <v>7.8033707911354302</v>
      </c>
      <c r="D6" s="318">
        <v>95.594360000000009</v>
      </c>
      <c r="E6" s="319">
        <v>7.7418009407650368E-2</v>
      </c>
      <c r="F6" s="318">
        <v>308.55402000000004</v>
      </c>
      <c r="G6" s="319">
        <v>-14.598881250232818</v>
      </c>
      <c r="H6" s="324">
        <v>5.2782687380931534</v>
      </c>
    </row>
    <row r="7" spans="1:14" x14ac:dyDescent="0.2">
      <c r="A7" s="84" t="s">
        <v>188</v>
      </c>
      <c r="B7" s="341">
        <v>0</v>
      </c>
      <c r="C7" s="333">
        <v>0</v>
      </c>
      <c r="D7" s="332">
        <v>6.3800000000000003E-3</v>
      </c>
      <c r="E7" s="590">
        <v>0</v>
      </c>
      <c r="F7" s="332">
        <v>1.426E-2</v>
      </c>
      <c r="G7" s="590">
        <v>-13.628104179285291</v>
      </c>
      <c r="H7" s="341">
        <v>2.4393819988217415E-4</v>
      </c>
    </row>
    <row r="8" spans="1:14" x14ac:dyDescent="0.2">
      <c r="A8" s="84" t="s">
        <v>145</v>
      </c>
      <c r="B8" s="341">
        <v>1.8839999999999999E-2</v>
      </c>
      <c r="C8" s="333">
        <v>0</v>
      </c>
      <c r="D8" s="332">
        <v>2.9839999999999998E-2</v>
      </c>
      <c r="E8" s="590">
        <v>0</v>
      </c>
      <c r="F8" s="332">
        <v>4.1640000000000003E-2</v>
      </c>
      <c r="G8" s="333">
        <v>-81.532730175625318</v>
      </c>
      <c r="H8" s="341">
        <v>7.1231322882845251E-4</v>
      </c>
    </row>
    <row r="9" spans="1:14" x14ac:dyDescent="0.2">
      <c r="A9" s="339" t="s">
        <v>146</v>
      </c>
      <c r="B9" s="327">
        <v>490.22893999999997</v>
      </c>
      <c r="C9" s="328">
        <v>3.9934654720498077</v>
      </c>
      <c r="D9" s="327">
        <v>1806.3584699999999</v>
      </c>
      <c r="E9" s="328">
        <v>5.2676283813668423</v>
      </c>
      <c r="F9" s="327">
        <v>5841.0233699999981</v>
      </c>
      <c r="G9" s="328">
        <v>4.615955959255178</v>
      </c>
      <c r="H9" s="328">
        <v>99.919265522265775</v>
      </c>
    </row>
    <row r="10" spans="1:14" x14ac:dyDescent="0.2">
      <c r="A10" s="84" t="s">
        <v>147</v>
      </c>
      <c r="B10" s="341">
        <v>0.4043500000000001</v>
      </c>
      <c r="C10" s="333">
        <v>19.488770685579208</v>
      </c>
      <c r="D10" s="332">
        <v>1.5545100000000003</v>
      </c>
      <c r="E10" s="333">
        <v>20.109871430337488</v>
      </c>
      <c r="F10" s="332">
        <v>4.7195300000000007</v>
      </c>
      <c r="G10" s="333">
        <v>1.8916602438303363</v>
      </c>
      <c r="H10" s="324">
        <v>8.0734477734215812E-2</v>
      </c>
    </row>
    <row r="11" spans="1:14" x14ac:dyDescent="0.2">
      <c r="A11" s="60" t="s">
        <v>148</v>
      </c>
      <c r="B11" s="329">
        <v>490.63328999999999</v>
      </c>
      <c r="C11" s="330">
        <v>4.0045808937935989</v>
      </c>
      <c r="D11" s="329">
        <v>1807.9129800000001</v>
      </c>
      <c r="E11" s="330">
        <v>5.2788144587682222</v>
      </c>
      <c r="F11" s="329">
        <v>5845.7428999999984</v>
      </c>
      <c r="G11" s="330">
        <v>4.6136977551006781</v>
      </c>
      <c r="H11" s="330">
        <v>100</v>
      </c>
    </row>
    <row r="12" spans="1:14" x14ac:dyDescent="0.2">
      <c r="A12" s="366" t="s">
        <v>149</v>
      </c>
      <c r="B12" s="331"/>
      <c r="C12" s="331"/>
      <c r="D12" s="331"/>
      <c r="E12" s="331"/>
      <c r="F12" s="331"/>
      <c r="G12" s="331"/>
      <c r="H12" s="331"/>
    </row>
    <row r="13" spans="1:14" x14ac:dyDescent="0.2">
      <c r="A13" s="594" t="s">
        <v>188</v>
      </c>
      <c r="B13" s="595">
        <v>12.819580000000006</v>
      </c>
      <c r="C13" s="596">
        <v>-2.8913127297600267</v>
      </c>
      <c r="D13" s="597">
        <v>50.333970000000043</v>
      </c>
      <c r="E13" s="596">
        <v>-18.744043098905756</v>
      </c>
      <c r="F13" s="597">
        <v>147.28227000000004</v>
      </c>
      <c r="G13" s="596">
        <v>-18.267489491557541</v>
      </c>
      <c r="H13" s="598">
        <v>2.5194790896465884</v>
      </c>
    </row>
    <row r="14" spans="1:14" x14ac:dyDescent="0.2">
      <c r="A14" s="599" t="s">
        <v>150</v>
      </c>
      <c r="B14" s="600">
        <v>2.6128638763994196</v>
      </c>
      <c r="C14" s="601"/>
      <c r="D14" s="602">
        <v>2.7840925175502664</v>
      </c>
      <c r="E14" s="601"/>
      <c r="F14" s="602">
        <v>2.5194790896465884</v>
      </c>
      <c r="G14" s="601"/>
      <c r="H14" s="603"/>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6" priority="24" operator="between">
      <formula>0</formula>
      <formula>0.5</formula>
    </cfRule>
  </conditionalFormatting>
  <conditionalFormatting sqref="B7:D8">
    <cfRule type="cellIs" dxfId="185" priority="10" operator="equal">
      <formula>0</formula>
    </cfRule>
    <cfRule type="cellIs" dxfId="184" priority="11" operator="between">
      <formula>0</formula>
      <formula>0.5</formula>
    </cfRule>
  </conditionalFormatting>
  <conditionalFormatting sqref="F7">
    <cfRule type="cellIs" dxfId="183" priority="7" operator="equal">
      <formula>0</formula>
    </cfRule>
    <cfRule type="cellIs" dxfId="182" priority="8" operator="between">
      <formula>0</formula>
      <formula>0.5</formula>
    </cfRule>
  </conditionalFormatting>
  <conditionalFormatting sqref="F8:G8">
    <cfRule type="cellIs" dxfId="181" priority="23" operator="between">
      <formula>0</formula>
      <formula>0.5</formula>
    </cfRule>
  </conditionalFormatting>
  <conditionalFormatting sqref="H7:H8">
    <cfRule type="cellIs" dxfId="180"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603</v>
      </c>
    </row>
    <row r="2" spans="1:12" ht="15.75" x14ac:dyDescent="0.25">
      <c r="A2" s="2"/>
      <c r="B2" s="89"/>
      <c r="H2" s="79" t="s">
        <v>151</v>
      </c>
    </row>
    <row r="3" spans="1:12" ht="14.1" customHeight="1" x14ac:dyDescent="0.2">
      <c r="A3" s="90"/>
      <c r="B3" s="779">
        <f>INDICE!A3</f>
        <v>45017</v>
      </c>
      <c r="C3" s="779"/>
      <c r="D3" s="779"/>
      <c r="E3" s="91"/>
      <c r="F3" s="780" t="s">
        <v>116</v>
      </c>
      <c r="G3" s="780"/>
      <c r="H3" s="780"/>
    </row>
    <row r="4" spans="1:12" x14ac:dyDescent="0.2">
      <c r="A4" s="92"/>
      <c r="B4" s="93" t="s">
        <v>143</v>
      </c>
      <c r="C4" s="494" t="s">
        <v>144</v>
      </c>
      <c r="D4" s="93" t="s">
        <v>152</v>
      </c>
      <c r="E4" s="93"/>
      <c r="F4" s="93" t="s">
        <v>143</v>
      </c>
      <c r="G4" s="494" t="s">
        <v>144</v>
      </c>
      <c r="H4" s="93" t="s">
        <v>152</v>
      </c>
    </row>
    <row r="5" spans="1:12" x14ac:dyDescent="0.2">
      <c r="A5" s="90" t="s">
        <v>153</v>
      </c>
      <c r="B5" s="94">
        <v>71.342700000000008</v>
      </c>
      <c r="C5" s="96">
        <v>2.9254400000000005</v>
      </c>
      <c r="D5" s="343">
        <v>74.268140000000002</v>
      </c>
      <c r="E5" s="94"/>
      <c r="F5" s="94">
        <v>837.26966000000141</v>
      </c>
      <c r="G5" s="96">
        <v>32.245789999999992</v>
      </c>
      <c r="H5" s="343">
        <v>869.51545000000135</v>
      </c>
    </row>
    <row r="6" spans="1:12" x14ac:dyDescent="0.2">
      <c r="A6" s="92" t="s">
        <v>154</v>
      </c>
      <c r="B6" s="95">
        <v>13.487599999999999</v>
      </c>
      <c r="C6" s="96">
        <v>0.58865000000000001</v>
      </c>
      <c r="D6" s="344">
        <v>14.076249999999998</v>
      </c>
      <c r="E6" s="95"/>
      <c r="F6" s="95">
        <v>156.49652999999995</v>
      </c>
      <c r="G6" s="96">
        <v>6.1886399999999977</v>
      </c>
      <c r="H6" s="344">
        <v>162.68516999999994</v>
      </c>
    </row>
    <row r="7" spans="1:12" x14ac:dyDescent="0.2">
      <c r="A7" s="92" t="s">
        <v>155</v>
      </c>
      <c r="B7" s="95">
        <v>8.2534399999999994</v>
      </c>
      <c r="C7" s="96">
        <v>0.49920999999999999</v>
      </c>
      <c r="D7" s="344">
        <v>8.7526499999999992</v>
      </c>
      <c r="E7" s="95"/>
      <c r="F7" s="95">
        <v>99.162599999999941</v>
      </c>
      <c r="G7" s="96">
        <v>5.662370000000001</v>
      </c>
      <c r="H7" s="344">
        <v>104.82496999999994</v>
      </c>
    </row>
    <row r="8" spans="1:12" x14ac:dyDescent="0.2">
      <c r="A8" s="92" t="s">
        <v>156</v>
      </c>
      <c r="B8" s="95">
        <v>19.56127</v>
      </c>
      <c r="C8" s="96">
        <v>0.85209999999999997</v>
      </c>
      <c r="D8" s="344">
        <v>20.41337</v>
      </c>
      <c r="E8" s="95"/>
      <c r="F8" s="95">
        <v>242.70321999999993</v>
      </c>
      <c r="G8" s="96">
        <v>10.289500000000004</v>
      </c>
      <c r="H8" s="344">
        <v>252.99271999999993</v>
      </c>
    </row>
    <row r="9" spans="1:12" x14ac:dyDescent="0.2">
      <c r="A9" s="92" t="s">
        <v>157</v>
      </c>
      <c r="B9" s="95">
        <v>33.185010000000005</v>
      </c>
      <c r="C9" s="96">
        <v>7.5139100000000001</v>
      </c>
      <c r="D9" s="344">
        <v>40.698920000000008</v>
      </c>
      <c r="E9" s="95"/>
      <c r="F9" s="95">
        <v>418.81415999999979</v>
      </c>
      <c r="G9" s="96">
        <v>95.717409999999944</v>
      </c>
      <c r="H9" s="344">
        <v>514.53156999999976</v>
      </c>
    </row>
    <row r="10" spans="1:12" x14ac:dyDescent="0.2">
      <c r="A10" s="92" t="s">
        <v>158</v>
      </c>
      <c r="B10" s="95">
        <v>6.2936700000000005</v>
      </c>
      <c r="C10" s="96">
        <v>0.27104</v>
      </c>
      <c r="D10" s="344">
        <v>6.5647100000000007</v>
      </c>
      <c r="E10" s="95"/>
      <c r="F10" s="95">
        <v>73.4298</v>
      </c>
      <c r="G10" s="96">
        <v>3.0599199999999991</v>
      </c>
      <c r="H10" s="344">
        <v>76.489720000000005</v>
      </c>
    </row>
    <row r="11" spans="1:12" x14ac:dyDescent="0.2">
      <c r="A11" s="92" t="s">
        <v>159</v>
      </c>
      <c r="B11" s="95">
        <v>26.378960000000003</v>
      </c>
      <c r="C11" s="96">
        <v>1.21244</v>
      </c>
      <c r="D11" s="344">
        <v>27.591400000000004</v>
      </c>
      <c r="E11" s="95"/>
      <c r="F11" s="95">
        <v>295.87884000000042</v>
      </c>
      <c r="G11" s="96">
        <v>14.348590000000025</v>
      </c>
      <c r="H11" s="344">
        <v>310.22743000000042</v>
      </c>
    </row>
    <row r="12" spans="1:12" x14ac:dyDescent="0.2">
      <c r="A12" s="92" t="s">
        <v>512</v>
      </c>
      <c r="B12" s="95">
        <v>19.982589999999995</v>
      </c>
      <c r="C12" s="96">
        <v>0.78939999999999999</v>
      </c>
      <c r="D12" s="344">
        <v>20.771989999999995</v>
      </c>
      <c r="E12" s="95"/>
      <c r="F12" s="95">
        <v>226.35060999999985</v>
      </c>
      <c r="G12" s="96">
        <v>8.0763999999999978</v>
      </c>
      <c r="H12" s="344">
        <v>234.42700999999985</v>
      </c>
      <c r="J12" s="96"/>
    </row>
    <row r="13" spans="1:12" x14ac:dyDescent="0.2">
      <c r="A13" s="92" t="s">
        <v>160</v>
      </c>
      <c r="B13" s="95">
        <v>80.768089999999958</v>
      </c>
      <c r="C13" s="96">
        <v>3.867080000000001</v>
      </c>
      <c r="D13" s="344">
        <v>84.63516999999996</v>
      </c>
      <c r="E13" s="95"/>
      <c r="F13" s="95">
        <v>984.18465000000003</v>
      </c>
      <c r="G13" s="96">
        <v>45.71273000000005</v>
      </c>
      <c r="H13" s="344">
        <v>1029.8973800000001</v>
      </c>
      <c r="J13" s="96"/>
      <c r="L13" s="702"/>
    </row>
    <row r="14" spans="1:12" x14ac:dyDescent="0.2">
      <c r="A14" s="92" t="s">
        <v>161</v>
      </c>
      <c r="B14" s="95">
        <v>0.41840000000000005</v>
      </c>
      <c r="C14" s="96">
        <v>4.4270000000000004E-2</v>
      </c>
      <c r="D14" s="345">
        <v>0.46267000000000003</v>
      </c>
      <c r="E14" s="96"/>
      <c r="F14" s="95">
        <v>5.7870900000000001</v>
      </c>
      <c r="G14" s="96">
        <v>0.57343999999999984</v>
      </c>
      <c r="H14" s="345">
        <v>6.3605299999999998</v>
      </c>
      <c r="J14" s="96"/>
      <c r="K14" s="721"/>
    </row>
    <row r="15" spans="1:12" x14ac:dyDescent="0.2">
      <c r="A15" s="92" t="s">
        <v>162</v>
      </c>
      <c r="B15" s="95">
        <v>52.832159999999988</v>
      </c>
      <c r="C15" s="96">
        <v>2.0857799999999997</v>
      </c>
      <c r="D15" s="344">
        <v>54.917939999999987</v>
      </c>
      <c r="E15" s="95"/>
      <c r="F15" s="95">
        <v>636.91542000000015</v>
      </c>
      <c r="G15" s="96">
        <v>24.086510000000001</v>
      </c>
      <c r="H15" s="344">
        <v>661.00193000000013</v>
      </c>
      <c r="J15" s="96"/>
    </row>
    <row r="16" spans="1:12" x14ac:dyDescent="0.2">
      <c r="A16" s="92" t="s">
        <v>163</v>
      </c>
      <c r="B16" s="95">
        <v>9.5224999999999973</v>
      </c>
      <c r="C16" s="96">
        <v>0.29691000000000006</v>
      </c>
      <c r="D16" s="344">
        <v>9.8194099999999978</v>
      </c>
      <c r="E16" s="95"/>
      <c r="F16" s="95">
        <v>104.11956999999998</v>
      </c>
      <c r="G16" s="96">
        <v>3.0631800000000005</v>
      </c>
      <c r="H16" s="344">
        <v>107.18274999999998</v>
      </c>
      <c r="J16" s="96"/>
    </row>
    <row r="17" spans="1:11" x14ac:dyDescent="0.2">
      <c r="A17" s="92" t="s">
        <v>164</v>
      </c>
      <c r="B17" s="95">
        <v>22.763309999999997</v>
      </c>
      <c r="C17" s="96">
        <v>1.1377299999999997</v>
      </c>
      <c r="D17" s="344">
        <v>23.901039999999998</v>
      </c>
      <c r="E17" s="95"/>
      <c r="F17" s="95">
        <v>270.88733000000013</v>
      </c>
      <c r="G17" s="96">
        <v>13.040989999999999</v>
      </c>
      <c r="H17" s="344">
        <v>283.92832000000016</v>
      </c>
      <c r="J17" s="96"/>
    </row>
    <row r="18" spans="1:11" x14ac:dyDescent="0.2">
      <c r="A18" s="92" t="s">
        <v>165</v>
      </c>
      <c r="B18" s="95">
        <v>2.5256400000000001</v>
      </c>
      <c r="C18" s="96">
        <v>9.5480000000000009E-2</v>
      </c>
      <c r="D18" s="344">
        <v>2.6211200000000003</v>
      </c>
      <c r="E18" s="95"/>
      <c r="F18" s="95">
        <v>26.682850000000009</v>
      </c>
      <c r="G18" s="96">
        <v>1.1685499999999998</v>
      </c>
      <c r="H18" s="344">
        <v>27.851400000000009</v>
      </c>
      <c r="J18" s="96"/>
    </row>
    <row r="19" spans="1:11" x14ac:dyDescent="0.2">
      <c r="A19" s="92" t="s">
        <v>166</v>
      </c>
      <c r="B19" s="95">
        <v>59.475790000000011</v>
      </c>
      <c r="C19" s="96">
        <v>2.3538099999999997</v>
      </c>
      <c r="D19" s="344">
        <v>61.829600000000013</v>
      </c>
      <c r="E19" s="95"/>
      <c r="F19" s="95">
        <v>717.58563000000004</v>
      </c>
      <c r="G19" s="96">
        <v>26.560790000000001</v>
      </c>
      <c r="H19" s="344">
        <v>744.14642000000003</v>
      </c>
      <c r="J19" s="96"/>
    </row>
    <row r="20" spans="1:11" x14ac:dyDescent="0.2">
      <c r="A20" s="92" t="s">
        <v>167</v>
      </c>
      <c r="B20" s="96">
        <v>0.49679999999999991</v>
      </c>
      <c r="C20" s="96">
        <v>0</v>
      </c>
      <c r="D20" s="345">
        <v>0.49679999999999991</v>
      </c>
      <c r="E20" s="96"/>
      <c r="F20" s="95">
        <v>6.4780700000000007</v>
      </c>
      <c r="G20" s="96">
        <v>0</v>
      </c>
      <c r="H20" s="345">
        <v>6.4780700000000007</v>
      </c>
      <c r="J20" s="96"/>
    </row>
    <row r="21" spans="1:11" x14ac:dyDescent="0.2">
      <c r="A21" s="92" t="s">
        <v>168</v>
      </c>
      <c r="B21" s="95">
        <v>12.490089999999997</v>
      </c>
      <c r="C21" s="96">
        <v>0.53632000000000002</v>
      </c>
      <c r="D21" s="344">
        <v>13.026409999999997</v>
      </c>
      <c r="E21" s="95"/>
      <c r="F21" s="95">
        <v>150.78287</v>
      </c>
      <c r="G21" s="96">
        <v>6.0951399999999998</v>
      </c>
      <c r="H21" s="344">
        <v>156.87800999999999</v>
      </c>
      <c r="J21" s="96"/>
      <c r="K21" s="96"/>
    </row>
    <row r="22" spans="1:11" x14ac:dyDescent="0.2">
      <c r="A22" s="92" t="s">
        <v>169</v>
      </c>
      <c r="B22" s="95">
        <v>6.6411599999999993</v>
      </c>
      <c r="C22" s="96">
        <v>0.24966999999999998</v>
      </c>
      <c r="D22" s="344">
        <v>6.8908299999999993</v>
      </c>
      <c r="E22" s="95"/>
      <c r="F22" s="95">
        <v>75.617929999999959</v>
      </c>
      <c r="G22" s="96">
        <v>2.4761700000000002</v>
      </c>
      <c r="H22" s="344">
        <v>78.094099999999955</v>
      </c>
      <c r="J22" s="96"/>
    </row>
    <row r="23" spans="1:11" x14ac:dyDescent="0.2">
      <c r="A23" s="97" t="s">
        <v>170</v>
      </c>
      <c r="B23" s="98">
        <v>17.564710000000002</v>
      </c>
      <c r="C23" s="96">
        <v>0.90697000000000005</v>
      </c>
      <c r="D23" s="346">
        <v>18.471680000000003</v>
      </c>
      <c r="E23" s="98"/>
      <c r="F23" s="98">
        <v>203.26662000000019</v>
      </c>
      <c r="G23" s="96">
        <v>10.187900000000001</v>
      </c>
      <c r="H23" s="346">
        <v>213.4545200000002</v>
      </c>
      <c r="J23" s="96"/>
    </row>
    <row r="24" spans="1:11" x14ac:dyDescent="0.2">
      <c r="A24" s="99" t="s">
        <v>430</v>
      </c>
      <c r="B24" s="100">
        <v>463.98389000000003</v>
      </c>
      <c r="C24" s="100">
        <v>26.226210000000005</v>
      </c>
      <c r="D24" s="100">
        <v>490.21010000000001</v>
      </c>
      <c r="E24" s="100"/>
      <c r="F24" s="100">
        <v>5532.41344999998</v>
      </c>
      <c r="G24" s="100">
        <v>308.55402000000049</v>
      </c>
      <c r="H24" s="100">
        <v>5840.9674699999805</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9" priority="13" operator="between">
      <formula>0</formula>
      <formula>0.5</formula>
    </cfRule>
    <cfRule type="cellIs" dxfId="178" priority="14" operator="between">
      <formula>0</formula>
      <formula>0.49</formula>
    </cfRule>
  </conditionalFormatting>
  <conditionalFormatting sqref="C5:C23">
    <cfRule type="cellIs" dxfId="177" priority="12" stopIfTrue="1" operator="equal">
      <formula>0</formula>
    </cfRule>
  </conditionalFormatting>
  <conditionalFormatting sqref="G5:G23">
    <cfRule type="cellIs" dxfId="176" priority="10" stopIfTrue="1" operator="equal">
      <formula>0</formula>
    </cfRule>
  </conditionalFormatting>
  <conditionalFormatting sqref="J12:J30">
    <cfRule type="cellIs" dxfId="175" priority="6" stopIfTrue="1" operator="equal">
      <formula>0</formula>
    </cfRule>
    <cfRule type="cellIs" dxfId="174" priority="8" operator="between">
      <formula>0</formula>
      <formula>0.5</formula>
    </cfRule>
    <cfRule type="cellIs" dxfId="173"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2023-06-21T10:15:22Z</dcterms:modified>
</cp:coreProperties>
</file>