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U:\INFORMES CORES WEB\BEH\BEH 2014\2023\05. MAYO\"/>
    </mc:Choice>
  </mc:AlternateContent>
  <xr:revisionPtr revIDLastSave="0" documentId="13_ncr:1_{94B076E6-AEAF-406B-A179-58DAB799EFD6}"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6" l="1"/>
  <c r="F10" i="25" l="1"/>
  <c r="D10" i="25"/>
  <c r="B10" i="25"/>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<sst xmlns="http://schemas.openxmlformats.org/spreadsheetml/2006/main" count="1914" uniqueCount="698">
  <si>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</si>
  <si>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</si>
  <si>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</si>
  <si>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</si>
  <si>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</si>
  <si>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</si>
  <si>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</si>
  <si>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</si>
  <si>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</si>
  <si>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</si>
  <si>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</si>
  <si>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</si>
  <si>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</si>
  <si>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</si>
  <si>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</si>
  <si>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</si>
  <si>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</si>
  <si>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</si>
  <si>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</si>
  <si>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</si>
  <si>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</si>
  <si>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</si>
  <si>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</si>
  <si>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</si>
  <si>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</si>
  <si>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</si>
  <si>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</si>
  <si>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</si>
  <si>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</si>
  <si>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</si>
  <si>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</si>
  <si>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</si>
  <si>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</si>
  <si>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</si>
  <si>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</si>
  <si>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</si>
  <si>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</si>
  <si>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</si>
  <si>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</si>
  <si>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</si>
  <si>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</si>
  <si>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</si>
  <si>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</si>
  <si>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</si>
  <si>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</si>
  <si>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</si>
  <si>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</si>
  <si>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</si>
  <si>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</si>
  <si>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</si>
  <si>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</si>
  <si>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</si>
  <si>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</si>
  <si>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</si>
  <si>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</si>
  <si>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</si>
  <si>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</si>
  <si>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</si>
  <si>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</si>
  <si>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</si>
  <si>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</si>
  <si>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</si>
  <si>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</si>
  <si>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</si>
  <si>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</si>
  <si>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</si>
  <si>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</si>
  <si>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</si>
  <si>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</si>
  <si>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</si>
  <si>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</si>
  <si>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</si>
  <si>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</si>
  <si>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</si>
  <si>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</si>
  <si>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</si>
  <si>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</si>
  <si>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</si>
  <si>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</si>
  <si>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</si>
  <si>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</si>
  <si>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</si>
  <si>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</si>
  <si>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</si>
  <si>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</si>
  <si>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</si>
  <si>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</si>
  <si>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</si>
  <si>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</si>
  <si>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</si>
  <si>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</si>
  <si>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</si>
  <si>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</si>
  <si>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</si>
  <si>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</si>
  <si>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</si>
  <si>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</si>
  <si>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</si>
  <si>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</si>
  <si>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</si>
  <si>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</si>
  <si>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</si>
  <si>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</si>
  <si>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</si>
  <si>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</si>
  <si>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</si>
  <si>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</si>
  <si>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</si>
  <si>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</si>
  <si>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</si>
  <si>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</si>
  <si>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</si>
  <si>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</si>
  <si>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</si>
  <si>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</si>
  <si>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</si>
  <si>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</si>
  <si>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</si>
  <si>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</si>
  <si>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</si>
  <si>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</si>
  <si>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</si>
  <si>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</si>
  <si>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</si>
  <si>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</si>
  <si>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</si>
  <si>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</si>
  <si>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</si>
  <si>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</si>
  <si>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</si>
  <si>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</si>
  <si>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</si>
  <si>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</si>
  <si>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</si>
  <si>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</si>
  <si>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</si>
  <si>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</si>
  <si>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</si>
  <si>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</si>
  <si>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</si>
  <si>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</si>
  <si>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</si>
  <si>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</si>
  <si>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</si>
  <si>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</si>
  <si>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</si>
  <si>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</si>
  <si>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</si>
  <si>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</si>
  <si>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</si>
  <si>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</si>
  <si>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</si>
  <si>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</si>
  <si>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</si>
  <si>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</si>
  <si>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</si>
  <si>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</si>
  <si>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</si>
  <si>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</si>
  <si>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</si>
  <si>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</si>
  <si>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</si>
  <si>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</si>
  <si>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</si>
  <si>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</si>
  <si>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</si>
  <si>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</si>
  <si>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</si>
  <si>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</si>
  <si>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</si>
  <si>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</si>
  <si>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</si>
  <si>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</si>
  <si>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</si>
  <si>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</si>
  <si>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</si>
  <si>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</si>
  <si>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</si>
  <si>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</si>
  <si>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</si>
  <si>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</si>
  <si>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</si>
  <si>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</si>
  <si>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</si>
  <si>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</si>
  <si>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</si>
  <si>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</si>
  <si>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</si>
  <si>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</si>
  <si>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</si>
  <si>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</si>
  <si>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</si>
  <si>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</si>
  <si>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</si>
  <si>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</si>
  <si>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</si>
  <si>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</si>
  <si>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</si>
  <si>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</si>
  <si>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</si>
  <si>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</si>
  <si>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</si>
  <si>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</si>
  <si>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</si>
  <si>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</si>
  <si>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</si>
  <si>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</si>
  <si>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</si>
  <si>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</si>
  <si>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</si>
  <si>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</si>
  <si>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</si>
  <si>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</si>
  <si>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</si>
  <si>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</si>
  <si>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</si>
  <si>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</si>
  <si>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</si>
  <si>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</si>
  <si>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</si>
  <si>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</si>
  <si>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</si>
  <si>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</si>
  <si>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</si>
  <si>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</si>
  <si>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</si>
  <si>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</si>
  <si>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</si>
  <si>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</si>
  <si>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</si>
  <si>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</si>
  <si>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</si>
  <si>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</si>
  <si>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</si>
  <si>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</si>
  <si>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</si>
  <si>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</si>
  <si>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</si>
  <si>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</si>
  <si>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</si>
  <si>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</si>
  <si>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</si>
  <si>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</si>
  <si>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</si>
  <si>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</si>
  <si>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</si>
  <si>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</si>
  <si>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</si>
  <si>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</si>
  <si>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</si>
  <si>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</si>
  <si>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</si>
  <si>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</si>
  <si>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</si>
  <si>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</si>
  <si>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</si>
  <si>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</si>
  <si>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</si>
  <si>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</si>
  <si>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</si>
  <si>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</si>
  <si>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</si>
  <si>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</si>
  <si>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</si>
  <si>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</si>
  <si>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</si>
  <si>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</si>
  <si>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</si>
  <si>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</si>
  <si>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</si>
  <si>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</si>
  <si>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</si>
  <si>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</si>
  <si>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</si>
  <si>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</si>
  <si>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</si>
  <si>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</si>
  <si>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</si>
  <si>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</si>
  <si>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</si>
  <si>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</si>
  <si>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</si>
  <si>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</si>
  <si>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</si>
  <si>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</si>
  <si>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</si>
  <si>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</si>
  <si>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</si>
  <si>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</si>
  <si>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</si>
  <si>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</si>
  <si>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</si>
  <si>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</si>
  <si>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</si>
  <si>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</si>
  <si>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</si>
  <si>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</si>
  <si>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</si>
  <si>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</si>
  <si>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</si>
  <si>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</si>
  <si>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</si>
  <si>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</si>
  <si>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</si>
  <si>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</si>
  <si>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</si>
  <si>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</si>
  <si>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</si>
  <si>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</si>
  <si>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</si>
  <si>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</si>
  <si>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</si>
  <si>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</si>
  <si>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</si>
  <si>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</si>
  <si>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</si>
  <si>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</si>
  <si>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</si>
  <si>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</si>
  <si>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</si>
  <si>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</si>
  <si>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</si>
  <si>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</si>
  <si>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</si>
  <si>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</si>
  <si>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</si>
  <si>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</si>
  <si>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</si>
  <si>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</si>
  <si>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</si>
  <si>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</si>
  <si>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</si>
  <si>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</si>
  <si>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</si>
  <si>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</si>
  <si>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</si>
  <si>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</si>
  <si>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</si>
  <si>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</si>
  <si>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</si>
  <si>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</si>
  <si>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</si>
  <si>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</si>
  <si>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</si>
  <si>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</si>
  <si>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</si>
  <si>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</si>
  <si>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</si>
  <si>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</si>
  <si>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</si>
  <si>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</si>
  <si>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</si>
  <si>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</si>
  <si>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</si>
  <si>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</si>
  <si>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</si>
  <si>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</si>
  <si>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</si>
  <si>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</si>
  <si>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</si>
  <si>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</si>
  <si>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</si>
  <si>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</si>
  <si>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</si>
  <si>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</si>
  <si>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</si>
  <si>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</si>
  <si>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</si>
  <si>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</si>
  <si>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</si>
  <si>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</si>
  <si>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</si>
  <si>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</si>
  <si>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</si>
  <si>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</si>
  <si>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</si>
  <si>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</si>
  <si>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</si>
  <si>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</si>
  <si>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</si>
  <si>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</si>
  <si>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</si>
  <si>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</si>
  <si>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</si>
  <si>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</si>
  <si>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</si>
  <si>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</si>
  <si>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</si>
  <si>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</si>
  <si>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</si>
  <si>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</si>
  <si>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</si>
  <si>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</si>
  <si>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</si>
  <si>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</si>
  <si>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</si>
  <si>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</si>
  <si>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</si>
  <si>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</si>
  <si>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</si>
  <si>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</si>
  <si>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</si>
  <si>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</si>
  <si>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</si>
  <si>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</si>
  <si>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</si>
  <si>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</si>
  <si>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</si>
  <si>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</si>
  <si>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</si>
  <si>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</si>
  <si>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</si>
  <si>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</si>
  <si>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</si>
  <si>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</si>
  <si>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</si>
  <si>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</si>
  <si>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</si>
  <si>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</si>
  <si>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</si>
  <si>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</si>
  <si>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</si>
  <si>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</si>
  <si>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</si>
  <si>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</si>
  <si>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</si>
  <si>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</si>
  <si>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</si>
  <si>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</si>
  <si>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</si>
  <si>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</si>
  <si>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</si>
  <si>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</si>
  <si>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</si>
  <si>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</si>
  <si>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</si>
  <si>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</si>
  <si>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</si>
  <si>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</si>
  <si>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</si>
  <si>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</si>
  <si>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</si>
  <si>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</si>
  <si>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</si>
  <si>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</si>
  <si>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</si>
  <si>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</si>
  <si>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</si>
  <si>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</si>
  <si>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</si>
  <si>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</si>
  <si>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</si>
  <si>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</si>
  <si>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</si>
  <si>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</si>
  <si>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</si>
  <si>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</si>
  <si>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</si>
  <si>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</si>
  <si>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</si>
  <si>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</si>
  <si>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</si>
  <si>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</si>
  <si>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</si>
  <si>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</si>
  <si>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</si>
  <si>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</si>
  <si>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</si>
  <si>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</si>
  <si>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</si>
  <si>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</si>
  <si>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</si>
  <si>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</si>
  <si>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</si>
  <si>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</si>
  <si>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</si>
  <si>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</si>
  <si>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</si>
  <si>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</si>
  <si>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</si>
  <si>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</si>
  <si>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</si>
  <si>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</si>
  <si>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</si>
  <si>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</si>
  <si>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</si>
  <si>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</si>
  <si>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</si>
  <si>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</si>
  <si>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</si>
  <si>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</si>
  <si>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</si>
  <si>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</si>
  <si>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</si>
  <si>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</si>
  <si>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</si>
  <si>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</si>
  <si>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</si>
  <si>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</si>
  <si>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</si>
  <si>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</si>
  <si>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</si>
  <si>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</si>
  <si>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</si>
  <si>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</si>
  <si>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</si>
  <si>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</si>
  <si>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</si>
  <si>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</si>
  <si>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</si>
  <si>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</si>
  <si>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</si>
  <si>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</si>
  <si>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</si>
  <si>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</si>
  <si>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</si>
  <si>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</si>
  <si>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</si>
  <si>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</si>
  <si>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</si>
  <si>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</si>
  <si>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</si>
  <si>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</si>
  <si>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</si>
  <si>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</si>
  <si>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</si>
  <si>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</si>
  <si>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</si>
  <si>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</si>
  <si>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</si>
  <si>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</si>
  <si>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</si>
  <si>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</si>
  <si>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</si>
  <si>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</si>
  <si>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</si>
  <si>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</si>
  <si>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</si>
  <si>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</si>
  <si>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</si>
  <si>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</si>
  <si>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</si>
  <si>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</si>
  <si>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</si>
  <si>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</si>
  <si>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</si>
  <si>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</si>
  <si>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</si>
  <si>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</si>
  <si>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</si>
  <si>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</si>
  <si>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</si>
  <si>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</si>
  <si>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</si>
  <si>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</si>
  <si>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</si>
  <si>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</si>
  <si>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</si>
  <si>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</si>
  <si>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</si>
  <si>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</si>
  <si>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</si>
  <si>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</si>
  <si>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</si>
  <si>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</si>
  <si>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</si>
  <si>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</si>
  <si>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</si>
  <si>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</si>
  <si>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</si>
  <si>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</si>
  <si>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</si>
  <si>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</si>
  <si>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</si>
  <si>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</si>
  <si>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</si>
  <si>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</si>
  <si>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</si>
  <si>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</si>
  <si>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</si>
  <si>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</si>
  <si>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</si>
  <si>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</si>
  <si>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</si>
  <si>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</si>
  <si>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</si>
  <si>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</si>
  <si>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15 Enero</t>
  </si>
  <si>
    <t>19 Marzo</t>
  </si>
  <si>
    <t>América Central y del Sur</t>
  </si>
  <si>
    <t>21 Mayo</t>
  </si>
  <si>
    <t>16 Julio</t>
  </si>
  <si>
    <t>Gibraltar</t>
  </si>
  <si>
    <t>17 Septiembre</t>
  </si>
  <si>
    <t>Trinidad y Tobago</t>
  </si>
  <si>
    <t>19 Noviembre</t>
  </si>
  <si>
    <t>Andorra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</si>
  <si>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</si>
  <si>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</si>
  <si>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</si>
  <si>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</si>
  <si>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</si>
  <si>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</si>
  <si>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</si>
  <si>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</si>
  <si>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</si>
  <si>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</si>
  <si>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</si>
  <si>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</si>
  <si>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</si>
  <si>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</si>
  <si>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</si>
  <si>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</si>
  <si>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</si>
  <si>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</si>
  <si>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</si>
  <si>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</si>
  <si>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</si>
  <si>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</si>
  <si>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</si>
  <si>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</si>
  <si>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</si>
  <si>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</si>
  <si>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</si>
  <si>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</si>
  <si>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</si>
  <si>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</si>
  <si>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</si>
  <si>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</si>
  <si>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</si>
  <si>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</si>
  <si>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</si>
  <si>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</si>
  <si>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</si>
  <si>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</si>
  <si>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</si>
  <si>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</si>
  <si>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</si>
  <si>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</si>
  <si>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</si>
  <si>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</si>
  <si>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</si>
  <si>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</si>
  <si>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</si>
  <si>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</si>
  <si>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</si>
  <si>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</si>
  <si>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</si>
  <si>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</si>
  <si>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</si>
  <si>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</si>
  <si>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</si>
  <si>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</si>
  <si>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</si>
  <si>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</si>
  <si>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</si>
  <si>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</si>
  <si>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</si>
  <si>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</si>
  <si>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</si>
  <si>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Bahréin</t>
  </si>
  <si>
    <t xml:space="preserve">Plantas de regasificación </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</si>
  <si>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</si>
  <si>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</si>
  <si>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</si>
  <si>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</si>
  <si>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</si>
  <si>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</si>
  <si>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</si>
  <si>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</si>
  <si>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Marruecos GN</t>
  </si>
  <si>
    <t>,</t>
  </si>
  <si>
    <t>Indonesia</t>
  </si>
  <si>
    <t>Bélgica GN</t>
  </si>
  <si>
    <t>15 Noviembre</t>
  </si>
  <si>
    <t>(*) Tasa de variación respecto al mismo periodo del año anterior // '- igual que 0,0 / ^ distinto de 0,0</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</si>
  <si>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</si>
  <si>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</si>
  <si>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</si>
  <si>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</si>
  <si>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</si>
  <si>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</si>
  <si>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 xml:space="preserve">** Otras Salidas: Se incluyen puestas en frío y suministro directo a buques consumidores.
Nota: Las exportaciones corresponden a GNL salvo en los casos en los que está especificado.
                                                                                                                                                                                                                   </t>
  </si>
  <si>
    <t>Otras salidas</t>
  </si>
  <si>
    <t>Ecuador</t>
  </si>
  <si>
    <t xml:space="preserve">        UE</t>
  </si>
  <si>
    <t>O. América</t>
  </si>
  <si>
    <t>21 Marzo</t>
  </si>
  <si>
    <t>abr-23</t>
  </si>
  <si>
    <t>1º 2023</t>
  </si>
  <si>
    <t>Año 2022*</t>
  </si>
  <si>
    <t>Año 2021</t>
  </si>
  <si>
    <t>Tv (%)
2022/2021</t>
  </si>
  <si>
    <t>may-23</t>
  </si>
  <si>
    <t>16 Mayo</t>
  </si>
  <si>
    <t>may-22</t>
  </si>
  <si>
    <t>BOLETÍN ESTADÍSTICO HIDROCARBUROS MAYO 2023</t>
  </si>
  <si>
    <t>**Tarifa TUR 2: consumo estimado de 12.000 kWh/año hasta 30 de septiembre de 2021 y de 8.000 kWh/año desde 1 de octubre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</si>
</sst>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6" formatCode="#,##0.0000000"/>
    <numFmt numFmtId="187" formatCode="#,##0.0;\-##,##0.0;&quot;-&quot;"/>
    <numFmt numFmtId="189" formatCode="\^;&quot;^&quot;"/>
    <numFmt numFmtId="191" formatCode="#,##0.0;\-#,##0.0;&quot;&quot;"/>
    <numFmt numFmtId="192" formatCode="_-* #,##0.00\ _P_t_s_-;\-* #,##0.00\ _P_t_s_-;_-* &quot;-&quot;??\ _P_t_s_-;_-@_-"/>
    <numFmt numFmtId="193" formatCode="_(* #,##0_);_(* \(#,##0\);_(* &quot;-&quot;??_);_(@_)"/>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9"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7"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2" fillId="24"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4" fillId="31" borderId="27" applyNumberFormat="0" applyAlignment="0" applyProtection="0"/>
    <xf numFmtId="0" fontId="64" fillId="31" borderId="27" applyNumberFormat="0" applyAlignment="0" applyProtection="0"/>
    <xf numFmtId="0" fontId="65" fillId="32" borderId="28" applyNumberFormat="0" applyAlignment="0" applyProtection="0"/>
    <xf numFmtId="0" fontId="65" fillId="32"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8" fillId="22" borderId="27" applyNumberFormat="0" applyAlignment="0" applyProtection="0"/>
    <xf numFmtId="0" fontId="68" fillId="22" borderId="27" applyNumberFormat="0" applyAlignment="0" applyProtection="0"/>
    <xf numFmtId="0" fontId="69" fillId="18" borderId="0" applyNumberFormat="0" applyBorder="0" applyAlignment="0" applyProtection="0"/>
    <xf numFmtId="0" fontId="69" fillId="18" borderId="0" applyNumberFormat="0" applyBorder="0" applyAlignment="0" applyProtection="0"/>
    <xf numFmtId="3" fontId="4" fillId="0" borderId="30"/>
    <xf numFmtId="3" fontId="4" fillId="0" borderId="30"/>
    <xf numFmtId="192" fontId="4" fillId="0" borderId="0" applyFont="0" applyFill="0" applyBorder="0" applyAlignment="0" applyProtection="0"/>
    <xf numFmtId="0" fontId="70" fillId="37" borderId="0" applyNumberFormat="0" applyBorder="0" applyAlignment="0" applyProtection="0"/>
    <xf numFmtId="0" fontId="70"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1" borderId="31" applyNumberFormat="0" applyAlignment="0" applyProtection="0"/>
    <xf numFmtId="0" fontId="71" fillId="31"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20">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6" fontId="0" fillId="0" borderId="0" xfId="0" applyNumberFormat="1"/>
    <xf numFmtId="169" fontId="4" fillId="2" borderId="0" xfId="1" applyNumberFormat="1" applyFill="1"/>
    <xf numFmtId="187"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89"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79" fontId="16" fillId="2" borderId="0" xfId="0" applyNumberFormat="1" applyFont="1" applyFill="1" applyAlignment="1">
      <alignment horizontal="right"/>
    </xf>
    <xf numFmtId="191"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93" fontId="4" fillId="2" borderId="0" xfId="24" applyNumberFormat="1" applyFont="1" applyFill="1" applyAlignment="1">
      <alignment horizontal="right"/>
    </xf>
    <xf numFmtId="171" fontId="17" fillId="6" borderId="23" xfId="0" applyNumberFormat="1" applyFont="1" applyFill="1" applyBorder="1" applyAlignment="1">
      <alignment horizontal="right"/>
    </xf>
    <xf numFmtId="3" fontId="8" fillId="2" borderId="0" xfId="1" quotePrefix="1"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168" fontId="27" fillId="2" borderId="2" xfId="7" applyNumberFormat="1" applyFont="1" applyFill="1" applyBorder="1" applyAlignment="1" applyProtection="1">
      <protection locked="0"/>
    </xf>
    <xf numFmtId="2" fontId="24" fillId="4" borderId="2" xfId="0" applyNumberFormat="1" applyFont="1" applyFill="1" applyBorder="1"/>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31" fillId="6" borderId="0" xfId="0" applyNumberFormat="1" applyFont="1" applyFill="1" applyAlignment="1">
      <alignment horizontal="right"/>
    </xf>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3" fontId="17" fillId="9" borderId="24" xfId="0" applyNumberFormat="1" applyFont="1" applyFill="1" applyBorder="1"/>
    <xf numFmtId="173" fontId="17" fillId="9" borderId="12" xfId="0" applyNumberFormat="1" applyFont="1" applyFill="1" applyBorder="1"/>
    <xf numFmtId="0" fontId="24" fillId="8" borderId="0" xfId="0" applyFont="1" applyFill="1"/>
    <xf numFmtId="173" fontId="24" fillId="8" borderId="0" xfId="0" applyNumberFormat="1" applyFont="1" applyFill="1"/>
    <xf numFmtId="175" fontId="17" fillId="6" borderId="23" xfId="0" applyNumberFormat="1" applyFont="1" applyFill="1" applyBorder="1"/>
    <xf numFmtId="173" fontId="17" fillId="6" borderId="12" xfId="0" applyNumberFormat="1" applyFont="1" applyFill="1" applyBorder="1"/>
    <xf numFmtId="0" fontId="8" fillId="2" borderId="4" xfId="1" quotePrefix="1" applyFont="1" applyFill="1" applyBorder="1" applyAlignment="1">
      <alignment horizontal="center" vertical="center"/>
    </xf>
    <xf numFmtId="0" fontId="4" fillId="2" borderId="0" xfId="1" quotePrefix="1" applyFill="1" applyAlignment="1">
      <alignment horizontal="center" vertical="center"/>
    </xf>
    <xf numFmtId="173" fontId="13" fillId="5" borderId="0" xfId="0" applyNumberFormat="1" applyFont="1" applyFill="1" applyAlignment="1">
      <alignment horizontal="right"/>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5" borderId="0" xfId="0"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196">
    <dxf>
      <numFmt numFmtId="194" formatCode="\^"/>
    </dxf>
    <dxf>
      <numFmt numFmtId="195" formatCode="\^;\^;\^"/>
    </dxf>
    <dxf>
      <numFmt numFmtId="196" formatCode="&quot;-&quot;"/>
    </dxf>
    <dxf>
      <numFmt numFmtId="196" formatCode="&quot;-&quot;"/>
    </dxf>
    <dxf>
      <numFmt numFmtId="195" formatCode="\^;\^;\^"/>
    </dxf>
    <dxf>
      <numFmt numFmtId="196" formatCode="&quot;-&quot;"/>
    </dxf>
    <dxf>
      <numFmt numFmtId="194" formatCode="\^"/>
    </dxf>
    <dxf>
      <numFmt numFmtId="195" formatCode="\^;\^;\^"/>
    </dxf>
    <dxf>
      <numFmt numFmtId="196" formatCode="&quot;-&quot;"/>
    </dxf>
    <dxf>
      <numFmt numFmtId="194" formatCode="\^"/>
    </dxf>
    <dxf>
      <numFmt numFmtId="194" formatCode="\^"/>
    </dxf>
    <dxf>
      <numFmt numFmtId="197" formatCode="&quot;^&quot;"/>
    </dxf>
    <dxf>
      <numFmt numFmtId="194" formatCode="\^"/>
    </dxf>
    <dxf>
      <numFmt numFmtId="194" formatCode="\^"/>
    </dxf>
    <dxf>
      <numFmt numFmtId="194" formatCode="\^"/>
    </dxf>
    <dxf>
      <numFmt numFmtId="197" formatCode="&quot;^&quot;"/>
    </dxf>
    <dxf>
      <numFmt numFmtId="197" formatCode="&quot;^&quot;"/>
    </dxf>
    <dxf>
      <numFmt numFmtId="197" formatCode="&quot;^&quot;"/>
    </dxf>
    <dxf>
      <numFmt numFmtId="197" formatCode="&quot;^&quot;"/>
    </dxf>
    <dxf>
      <numFmt numFmtId="197" formatCode="&quot;^&quot;"/>
    </dxf>
    <dxf>
      <numFmt numFmtId="197" formatCode="&quot;^&quot;"/>
    </dxf>
    <dxf>
      <numFmt numFmtId="197" formatCode="&quot;^&quot;"/>
    </dxf>
    <dxf>
      <numFmt numFmtId="197" formatCode="&quot;^&quot;"/>
    </dxf>
    <dxf>
      <numFmt numFmtId="197" formatCode="&quot;^&quot;"/>
    </dxf>
    <dxf>
      <numFmt numFmtId="194" formatCode="\^"/>
    </dxf>
    <dxf>
      <numFmt numFmtId="194" formatCode="\^"/>
    </dxf>
    <dxf>
      <numFmt numFmtId="195" formatCode="\^;\^;\^"/>
    </dxf>
    <dxf>
      <numFmt numFmtId="195" formatCode="\^;\^;\^"/>
    </dxf>
    <dxf>
      <numFmt numFmtId="194" formatCode="\^"/>
    </dxf>
    <dxf>
      <numFmt numFmtId="195"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5" formatCode="\^;\^;\^"/>
    </dxf>
    <dxf>
      <numFmt numFmtId="194" formatCode="\^"/>
    </dxf>
    <dxf>
      <numFmt numFmtId="195"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89" formatCode="\^;&quot;^&quot;"/>
    </dxf>
    <dxf>
      <numFmt numFmtId="195" formatCode="\^;\^;\^"/>
    </dxf>
    <dxf>
      <numFmt numFmtId="196" formatCode="&quot;-&quot;"/>
    </dxf>
    <dxf>
      <numFmt numFmtId="194" formatCode="\^"/>
    </dxf>
    <dxf>
      <numFmt numFmtId="189" formatCode="\^;&quot;^&quot;"/>
    </dxf>
    <dxf>
      <numFmt numFmtId="195" formatCode="\^;\^;\^"/>
    </dxf>
    <dxf>
      <numFmt numFmtId="196" formatCode="&quot;-&quot;"/>
    </dxf>
    <dxf>
      <numFmt numFmtId="194" formatCode="\^"/>
    </dxf>
    <dxf>
      <numFmt numFmtId="194" formatCode="\^"/>
    </dxf>
    <dxf>
      <numFmt numFmtId="194" formatCode="\^"/>
    </dxf>
    <dxf>
      <numFmt numFmtId="195"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6" formatCode="&quot;-&quot;"/>
    </dxf>
    <dxf>
      <numFmt numFmtId="194" formatCode="\^"/>
    </dxf>
    <dxf>
      <numFmt numFmtId="194" formatCode="\^"/>
    </dxf>
    <dxf>
      <numFmt numFmtId="196" formatCode="&quot;-&quot;"/>
    </dxf>
    <dxf>
      <numFmt numFmtId="194" formatCode="\^"/>
    </dxf>
    <dxf>
      <numFmt numFmtId="194" formatCode="\^"/>
    </dxf>
    <dxf>
      <numFmt numFmtId="194" formatCode="\^"/>
    </dxf>
    <dxf>
      <numFmt numFmtId="194" formatCode="\^"/>
    </dxf>
    <dxf>
      <numFmt numFmtId="196" formatCode="&quot;-&quot;"/>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4" formatCode="\^"/>
    </dxf>
    <dxf>
      <numFmt numFmtId="195" formatCode="\^;\^;\^"/>
    </dxf>
    <dxf>
      <numFmt numFmtId="194" formatCode="\^"/>
    </dxf>
    <dxf>
      <numFmt numFmtId="194" formatCode="\^"/>
    </dxf>
    <dxf>
      <numFmt numFmtId="196" formatCode="&quot;-&quot;"/>
    </dxf>
    <dxf>
      <numFmt numFmtId="194" formatCode="\^"/>
    </dxf>
    <dxf>
      <numFmt numFmtId="194" formatCode="\^"/>
    </dxf>
    <dxf>
      <numFmt numFmtId="196" formatCode="&quot;-&quot;"/>
    </dxf>
    <dxf>
      <numFmt numFmtId="194" formatCode="\^"/>
    </dxf>
    <dxf>
      <numFmt numFmtId="194" formatCode="\^"/>
    </dxf>
    <dxf>
      <numFmt numFmtId="196" formatCode="&quot;-&quot;"/>
    </dxf>
    <dxf>
      <numFmt numFmtId="194" formatCode="\^"/>
    </dxf>
    <dxf>
      <numFmt numFmtId="194" formatCode="\^"/>
    </dxf>
    <dxf>
      <numFmt numFmtId="194" formatCode="\^"/>
    </dxf>
    <dxf>
      <numFmt numFmtId="194" formatCode="\^"/>
    </dxf>
    <dxf>
      <numFmt numFmtId="196" formatCode="&quot;-&quot;"/>
    </dxf>
    <dxf>
      <numFmt numFmtId="194" formatCode="\^"/>
    </dxf>
    <dxf>
      <numFmt numFmtId="194" formatCode="\^"/>
    </dxf>
    <dxf>
      <numFmt numFmtId="195" formatCode="\^;\^;\^"/>
    </dxf>
    <dxf>
      <numFmt numFmtId="196" formatCode="&quot;-&quot;"/>
    </dxf>
    <dxf>
      <numFmt numFmtId="195" formatCode="\^;\^;\^"/>
    </dxf>
    <dxf>
      <numFmt numFmtId="196" formatCode="&quot;-&quot;"/>
    </dxf>
    <dxf>
      <numFmt numFmtId="195" formatCode="\^;\^;\^"/>
    </dxf>
    <dxf>
      <numFmt numFmtId="194" formatCode="\^"/>
    </dxf>
    <dxf>
      <numFmt numFmtId="194" formatCode="\^"/>
    </dxf>
    <dxf>
      <numFmt numFmtId="194" formatCode="\^"/>
    </dxf>
    <dxf>
      <numFmt numFmtId="196" formatCode="&quot;-&quot;"/>
    </dxf>
    <dxf>
      <numFmt numFmtId="194" formatCode="\^"/>
    </dxf>
    <dxf>
      <numFmt numFmtId="194" formatCode="\^"/>
    </dxf>
    <dxf>
      <numFmt numFmtId="194" formatCode="\^"/>
    </dxf>
    <dxf>
      <numFmt numFmtId="194" formatCode="\^"/>
    </dxf>
    <dxf>
      <numFmt numFmtId="196" formatCode="&quot;-&quot;"/>
    </dxf>
    <dxf>
      <numFmt numFmtId="196" formatCode="&quot;-&quot;"/>
    </dxf>
    <dxf>
      <numFmt numFmtId="196" formatCode="&quot;-&quot;"/>
    </dxf>
    <dxf>
      <numFmt numFmtId="194" formatCode="\^"/>
    </dxf>
    <dxf>
      <numFmt numFmtId="194" formatCode="\^"/>
    </dxf>
    <dxf>
      <numFmt numFmtId="194" formatCode="\^"/>
    </dxf>
    <dxf>
      <numFmt numFmtId="194" formatCode="\^"/>
    </dxf>
    <dxf>
      <numFmt numFmtId="194" formatCode="\^"/>
    </dxf>
    <dxf>
      <numFmt numFmtId="196" formatCode="&quot;-&quot;"/>
    </dxf>
    <dxf>
      <numFmt numFmtId="194" formatCode="\^"/>
    </dxf>
    <dxf>
      <numFmt numFmtId="196" formatCode="&quot;-&quot;"/>
    </dxf>
    <dxf>
      <numFmt numFmtId="194" formatCode="\^"/>
    </dxf>
    <dxf>
      <numFmt numFmtId="194" formatCode="\^"/>
    </dxf>
    <dxf>
      <numFmt numFmtId="189" formatCode="\^;&quot;^&quot;"/>
    </dxf>
    <dxf>
      <numFmt numFmtId="194" formatCode="\^"/>
    </dxf>
    <dxf>
      <numFmt numFmtId="194" formatCode="\^"/>
    </dxf>
    <dxf>
      <numFmt numFmtId="189" formatCode="\^;&quot;^&quot;"/>
    </dxf>
    <dxf>
      <numFmt numFmtId="194" formatCode="\^"/>
    </dxf>
    <dxf>
      <numFmt numFmtId="194" formatCode="\^"/>
    </dxf>
    <dxf>
      <numFmt numFmtId="196" formatCode="&quot;-&quot;"/>
    </dxf>
    <dxf>
      <numFmt numFmtId="194" formatCode="\^"/>
    </dxf>
    <dxf>
      <numFmt numFmtId="196"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C2" sqref="C2"/>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696</v>
      </c>
    </row>
    <row r="3" spans="1:9" ht="15" customHeight="1" x14ac:dyDescent="0.2">
      <c r="A3" s="505">
        <v>45047</v>
      </c>
    </row>
    <row r="4" spans="1:9" ht="15" customHeight="1" x14ac:dyDescent="0.25">
      <c r="A4" s="760" t="s">
        <v>19</v>
      </c>
      <c r="B4" s="760"/>
      <c r="C4" s="760"/>
      <c r="D4" s="760"/>
      <c r="E4" s="760"/>
      <c r="F4" s="760"/>
      <c r="G4" s="760"/>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2" t="s">
        <v>496</v>
      </c>
      <c r="D17" s="212"/>
      <c r="E17" s="212"/>
      <c r="F17" s="212"/>
      <c r="G17" s="212"/>
      <c r="H17" s="212"/>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504</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2" t="s">
        <v>506</v>
      </c>
      <c r="D25" s="212"/>
      <c r="E25" s="212"/>
      <c r="F25" s="212"/>
      <c r="G25" s="8"/>
      <c r="H25" s="8"/>
    </row>
    <row r="26" spans="2:9" ht="15" customHeight="1" x14ac:dyDescent="0.2">
      <c r="C26" s="212" t="s">
        <v>33</v>
      </c>
      <c r="D26" s="212"/>
      <c r="E26" s="212"/>
      <c r="F26" s="212"/>
      <c r="G26" s="8"/>
      <c r="H26" s="8"/>
    </row>
    <row r="27" spans="2:9" ht="15" customHeight="1" x14ac:dyDescent="0.2">
      <c r="C27" s="212" t="s">
        <v>436</v>
      </c>
      <c r="D27" s="212"/>
      <c r="E27" s="212"/>
      <c r="F27" s="212"/>
      <c r="G27" s="212"/>
      <c r="H27" s="212"/>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2" t="s">
        <v>34</v>
      </c>
      <c r="D37" s="212"/>
      <c r="E37" s="212"/>
      <c r="F37" s="212"/>
      <c r="G37" s="212"/>
      <c r="H37" s="8"/>
      <c r="I37" s="8"/>
    </row>
    <row r="38" spans="1:9" ht="15" customHeight="1" x14ac:dyDescent="0.2">
      <c r="A38" s="6"/>
      <c r="C38" s="212" t="s">
        <v>499</v>
      </c>
      <c r="D38" s="212"/>
      <c r="E38" s="212"/>
      <c r="F38" s="212"/>
      <c r="G38" s="212"/>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498</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497</v>
      </c>
      <c r="D49" s="8"/>
      <c r="E49" s="8"/>
      <c r="F49" s="8"/>
      <c r="G49" s="8"/>
    </row>
    <row r="50" spans="1:8" ht="15" customHeight="1" x14ac:dyDescent="0.2">
      <c r="B50" s="6"/>
      <c r="C50" s="8" t="s">
        <v>481</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2" t="s">
        <v>22</v>
      </c>
      <c r="D56" s="212"/>
      <c r="E56" s="212"/>
      <c r="F56" s="212"/>
      <c r="G56" s="212"/>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42" t="s">
        <v>638</v>
      </c>
      <c r="D63" s="742"/>
      <c r="E63" s="742"/>
      <c r="F63" s="742"/>
      <c r="G63" s="742"/>
    </row>
    <row r="64" spans="1:8" ht="15" customHeight="1" x14ac:dyDescent="0.2">
      <c r="B64" s="6"/>
      <c r="C64" s="8" t="s">
        <v>364</v>
      </c>
      <c r="D64" s="8"/>
      <c r="E64" s="8"/>
      <c r="F64" s="8"/>
      <c r="G64" s="8"/>
    </row>
    <row r="65" spans="2:9" ht="15" customHeight="1" x14ac:dyDescent="0.2">
      <c r="B65" s="6"/>
      <c r="C65" s="8" t="s">
        <v>643</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490</v>
      </c>
      <c r="D69" s="8"/>
      <c r="E69" s="8"/>
      <c r="F69" s="8"/>
      <c r="G69" s="10"/>
      <c r="H69" s="10"/>
    </row>
    <row r="70" spans="2:9" ht="15" customHeight="1" x14ac:dyDescent="0.2">
      <c r="B70" s="6"/>
      <c r="C70" s="8" t="s">
        <v>18</v>
      </c>
      <c r="D70" s="8"/>
      <c r="E70" s="8"/>
      <c r="F70" s="8"/>
      <c r="G70" s="10"/>
    </row>
    <row r="71" spans="2:9" ht="15" customHeight="1" x14ac:dyDescent="0.2">
      <c r="C71" s="212" t="s">
        <v>501</v>
      </c>
      <c r="D71" s="212"/>
      <c r="E71" s="212"/>
      <c r="F71" s="8"/>
      <c r="G71" s="8"/>
    </row>
    <row r="72" spans="2:9" ht="15" customHeight="1" x14ac:dyDescent="0.2">
      <c r="C72" s="8" t="s">
        <v>500</v>
      </c>
      <c r="D72" s="8"/>
      <c r="E72" s="8"/>
      <c r="F72" s="8"/>
      <c r="G72" s="8"/>
      <c r="H72" s="8"/>
    </row>
    <row r="73" spans="2:9" ht="15" customHeight="1" x14ac:dyDescent="0.2">
      <c r="C73" s="8" t="s">
        <v>341</v>
      </c>
      <c r="D73" s="8"/>
      <c r="E73" s="8"/>
      <c r="F73" s="8"/>
    </row>
    <row r="74" spans="2:9" ht="15" customHeight="1" x14ac:dyDescent="0.2">
      <c r="C74" s="8" t="s">
        <v>522</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2" t="s">
        <v>348</v>
      </c>
      <c r="D79" s="212"/>
      <c r="E79" s="212"/>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2" t="s">
        <v>363</v>
      </c>
      <c r="D84" s="212"/>
      <c r="E84" s="212"/>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502</v>
      </c>
      <c r="D90" s="8"/>
      <c r="E90" s="8"/>
      <c r="F90" s="8"/>
      <c r="G90" s="8"/>
      <c r="H90" s="8"/>
      <c r="I90" s="10"/>
      <c r="J90" s="10"/>
    </row>
    <row r="91" spans="1:10" ht="15" customHeight="1" x14ac:dyDescent="0.2">
      <c r="C91" s="212" t="s">
        <v>503</v>
      </c>
      <c r="D91" s="212"/>
      <c r="E91" s="212"/>
      <c r="F91" s="212"/>
      <c r="G91" s="10"/>
      <c r="H91" s="10"/>
      <c r="I91" s="10"/>
    </row>
    <row r="92" spans="1:10" ht="15" customHeight="1" x14ac:dyDescent="0.2">
      <c r="C92" s="212" t="s">
        <v>40</v>
      </c>
      <c r="D92" s="212"/>
      <c r="E92" s="212"/>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1" t="s">
        <v>508</v>
      </c>
      <c r="B98" s="762"/>
      <c r="C98" s="762"/>
      <c r="D98" s="762"/>
      <c r="E98" s="762"/>
      <c r="F98" s="762"/>
      <c r="G98" s="762"/>
      <c r="H98" s="762"/>
      <c r="I98" s="762"/>
      <c r="J98" s="762"/>
      <c r="K98" s="762"/>
    </row>
    <row r="99" spans="1:11" ht="15" customHeight="1" x14ac:dyDescent="0.2">
      <c r="A99" s="762"/>
      <c r="B99" s="762"/>
      <c r="C99" s="762"/>
      <c r="D99" s="762"/>
      <c r="E99" s="762"/>
      <c r="F99" s="762"/>
      <c r="G99" s="762"/>
      <c r="H99" s="762"/>
      <c r="I99" s="762"/>
      <c r="J99" s="762"/>
      <c r="K99" s="762"/>
    </row>
    <row r="100" spans="1:11" ht="15" customHeight="1" x14ac:dyDescent="0.2">
      <c r="A100" s="762"/>
      <c r="B100" s="762"/>
      <c r="C100" s="762"/>
      <c r="D100" s="762"/>
      <c r="E100" s="762"/>
      <c r="F100" s="762"/>
      <c r="G100" s="762"/>
      <c r="H100" s="762"/>
      <c r="I100" s="762"/>
      <c r="J100" s="762"/>
      <c r="K100" s="762"/>
    </row>
    <row r="101" spans="1:11" ht="15" customHeight="1" x14ac:dyDescent="0.2">
      <c r="A101" s="762"/>
      <c r="B101" s="762"/>
      <c r="C101" s="762"/>
      <c r="D101" s="762"/>
      <c r="E101" s="762"/>
      <c r="F101" s="762"/>
      <c r="G101" s="762"/>
      <c r="H101" s="762"/>
      <c r="I101" s="762"/>
      <c r="J101" s="762"/>
      <c r="K101" s="762"/>
    </row>
    <row r="102" spans="1:11" ht="15" customHeight="1" x14ac:dyDescent="0.2">
      <c r="A102" s="762"/>
      <c r="B102" s="762"/>
      <c r="C102" s="762"/>
      <c r="D102" s="762"/>
      <c r="E102" s="762"/>
      <c r="F102" s="762"/>
      <c r="G102" s="762"/>
      <c r="H102" s="762"/>
      <c r="I102" s="762"/>
      <c r="J102" s="762"/>
      <c r="K102" s="762"/>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8" t="s">
        <v>27</v>
      </c>
      <c r="B1" s="359"/>
      <c r="C1" s="359"/>
      <c r="D1" s="359"/>
      <c r="E1" s="359"/>
      <c r="F1" s="359"/>
      <c r="G1" s="359"/>
      <c r="H1" s="359"/>
    </row>
    <row r="2" spans="1:8" ht="15.75" x14ac:dyDescent="0.25">
      <c r="A2" s="360"/>
      <c r="B2" s="361"/>
      <c r="C2" s="334"/>
      <c r="D2" s="334"/>
      <c r="E2" s="334"/>
      <c r="F2" s="334"/>
      <c r="G2" s="349"/>
      <c r="H2" s="349" t="s">
        <v>151</v>
      </c>
    </row>
    <row r="3" spans="1:8" x14ac:dyDescent="0.2">
      <c r="A3" s="350"/>
      <c r="B3" s="778">
        <f>INDICE!A3</f>
        <v>45047</v>
      </c>
      <c r="C3" s="779"/>
      <c r="D3" s="779" t="s">
        <v>115</v>
      </c>
      <c r="E3" s="779"/>
      <c r="F3" s="779" t="s">
        <v>116</v>
      </c>
      <c r="G3" s="780"/>
      <c r="H3" s="779"/>
    </row>
    <row r="4" spans="1:8" x14ac:dyDescent="0.2">
      <c r="A4" s="351"/>
      <c r="B4" s="352" t="s">
        <v>47</v>
      </c>
      <c r="C4" s="352" t="s">
        <v>421</v>
      </c>
      <c r="D4" s="352" t="s">
        <v>47</v>
      </c>
      <c r="E4" s="352" t="s">
        <v>421</v>
      </c>
      <c r="F4" s="352" t="s">
        <v>47</v>
      </c>
      <c r="G4" s="353" t="s">
        <v>421</v>
      </c>
      <c r="H4" s="353" t="s">
        <v>106</v>
      </c>
    </row>
    <row r="5" spans="1:8" x14ac:dyDescent="0.2">
      <c r="A5" s="354" t="s">
        <v>171</v>
      </c>
      <c r="B5" s="326">
        <v>1868.3466799999992</v>
      </c>
      <c r="C5" s="319">
        <v>-3.4111168995097536</v>
      </c>
      <c r="D5" s="318">
        <v>8740.6249999999964</v>
      </c>
      <c r="E5" s="319">
        <v>-3.261039493515113</v>
      </c>
      <c r="F5" s="318">
        <v>21894.681349999995</v>
      </c>
      <c r="G5" s="333">
        <v>-2.6344536373029186</v>
      </c>
      <c r="H5" s="324">
        <v>70.302445431998549</v>
      </c>
    </row>
    <row r="6" spans="1:8" x14ac:dyDescent="0.2">
      <c r="A6" s="354" t="s">
        <v>172</v>
      </c>
      <c r="B6" s="587">
        <v>0.38081999999999999</v>
      </c>
      <c r="C6" s="333">
        <v>223.24929971988797</v>
      </c>
      <c r="D6" s="355">
        <v>1.2143900000000001</v>
      </c>
      <c r="E6" s="319">
        <v>-58.418991008512123</v>
      </c>
      <c r="F6" s="318">
        <v>14.893180000000001</v>
      </c>
      <c r="G6" s="319">
        <v>-28.859220054645863</v>
      </c>
      <c r="H6" s="587">
        <v>4.7821064738123371E-2</v>
      </c>
    </row>
    <row r="7" spans="1:8" x14ac:dyDescent="0.2">
      <c r="A7" s="354" t="s">
        <v>173</v>
      </c>
      <c r="B7" s="341">
        <v>0</v>
      </c>
      <c r="C7" s="333">
        <v>0</v>
      </c>
      <c r="D7" s="332">
        <v>1.4E-2</v>
      </c>
      <c r="E7" s="333">
        <v>-47.99405646359584</v>
      </c>
      <c r="F7" s="332">
        <v>5.8049999999999997E-2</v>
      </c>
      <c r="G7" s="319">
        <v>-3.1208277703604881</v>
      </c>
      <c r="H7" s="587">
        <v>1.8639490075645775E-4</v>
      </c>
    </row>
    <row r="8" spans="1:8" x14ac:dyDescent="0.2">
      <c r="A8" s="365" t="s">
        <v>174</v>
      </c>
      <c r="B8" s="327">
        <v>1868.7274999999993</v>
      </c>
      <c r="C8" s="328">
        <v>-3.3974628371187339</v>
      </c>
      <c r="D8" s="327">
        <v>8741.8533899999966</v>
      </c>
      <c r="E8" s="374">
        <v>-3.2789960475541369</v>
      </c>
      <c r="F8" s="327">
        <v>21909.632579999994</v>
      </c>
      <c r="G8" s="328">
        <v>-2.6588466190881723</v>
      </c>
      <c r="H8" s="328">
        <v>70.350452891637431</v>
      </c>
    </row>
    <row r="9" spans="1:8" x14ac:dyDescent="0.2">
      <c r="A9" s="354" t="s">
        <v>175</v>
      </c>
      <c r="B9" s="326">
        <v>276.9967299999999</v>
      </c>
      <c r="C9" s="319">
        <v>-17.129300550175223</v>
      </c>
      <c r="D9" s="318">
        <v>1564.79655</v>
      </c>
      <c r="E9" s="319">
        <v>-17.365728637294652</v>
      </c>
      <c r="F9" s="318">
        <v>4282.6061</v>
      </c>
      <c r="G9" s="319">
        <v>-5.0950855982449639</v>
      </c>
      <c r="H9" s="324">
        <v>13.751178966210173</v>
      </c>
    </row>
    <row r="10" spans="1:8" x14ac:dyDescent="0.2">
      <c r="A10" s="354" t="s">
        <v>176</v>
      </c>
      <c r="B10" s="326">
        <v>50.350619999999978</v>
      </c>
      <c r="C10" s="319">
        <v>80.158093489270385</v>
      </c>
      <c r="D10" s="318">
        <v>562.83114</v>
      </c>
      <c r="E10" s="333">
        <v>12.68416550129697</v>
      </c>
      <c r="F10" s="318">
        <v>816.04380000000015</v>
      </c>
      <c r="G10" s="333">
        <v>-23.223596638427736</v>
      </c>
      <c r="H10" s="324">
        <v>2.6202653421864373</v>
      </c>
    </row>
    <row r="11" spans="1:8" x14ac:dyDescent="0.2">
      <c r="A11" s="354" t="s">
        <v>177</v>
      </c>
      <c r="B11" s="326">
        <v>379.66300000000001</v>
      </c>
      <c r="C11" s="319">
        <v>0.70724757007156513</v>
      </c>
      <c r="D11" s="318">
        <v>1645.48846</v>
      </c>
      <c r="E11" s="319">
        <v>-4.1211981348491102</v>
      </c>
      <c r="F11" s="318">
        <v>4135.2733600000001</v>
      </c>
      <c r="G11" s="319">
        <v>4.1921181295531431</v>
      </c>
      <c r="H11" s="324">
        <v>13.278102799965955</v>
      </c>
    </row>
    <row r="12" spans="1:8" s="3" customFormat="1" x14ac:dyDescent="0.2">
      <c r="A12" s="356" t="s">
        <v>148</v>
      </c>
      <c r="B12" s="329">
        <v>2575.7378499999991</v>
      </c>
      <c r="C12" s="330">
        <v>-3.661976375078619</v>
      </c>
      <c r="D12" s="329">
        <v>12514.969539999998</v>
      </c>
      <c r="E12" s="330">
        <v>-4.8114023953599938</v>
      </c>
      <c r="F12" s="329">
        <v>31143.555839999997</v>
      </c>
      <c r="G12" s="330">
        <v>-2.8354567417742937</v>
      </c>
      <c r="H12" s="330">
        <v>100</v>
      </c>
    </row>
    <row r="13" spans="1:8" x14ac:dyDescent="0.2">
      <c r="A13" s="366" t="s">
        <v>149</v>
      </c>
      <c r="B13" s="331"/>
      <c r="C13" s="331"/>
      <c r="D13" s="331"/>
      <c r="E13" s="331"/>
      <c r="F13" s="331"/>
      <c r="G13" s="331"/>
      <c r="H13" s="331"/>
    </row>
    <row r="14" spans="1:8" s="105" customFormat="1" x14ac:dyDescent="0.2">
      <c r="A14" s="604" t="s">
        <v>178</v>
      </c>
      <c r="B14" s="595">
        <v>106.12892999999994</v>
      </c>
      <c r="C14" s="596">
        <v>-8.2153971888359223</v>
      </c>
      <c r="D14" s="597">
        <v>508.79989999999981</v>
      </c>
      <c r="E14" s="596">
        <v>-13.375318277241172</v>
      </c>
      <c r="F14" s="318">
        <v>1321.7412699999998</v>
      </c>
      <c r="G14" s="596">
        <v>-7.7961524131889375</v>
      </c>
      <c r="H14" s="598">
        <v>4.2440281282922374</v>
      </c>
    </row>
    <row r="15" spans="1:8" s="105" customFormat="1" x14ac:dyDescent="0.2">
      <c r="A15" s="605" t="s">
        <v>562</v>
      </c>
      <c r="B15" s="600">
        <v>5.6792084453190732</v>
      </c>
      <c r="C15" s="601"/>
      <c r="D15" s="602">
        <v>5.8202749154089854</v>
      </c>
      <c r="E15" s="601"/>
      <c r="F15" s="602">
        <v>6.0326948212109182</v>
      </c>
      <c r="G15" s="601"/>
      <c r="H15" s="603"/>
    </row>
    <row r="16" spans="1:8" s="105" customFormat="1" x14ac:dyDescent="0.2">
      <c r="A16" s="606" t="s">
        <v>427</v>
      </c>
      <c r="B16" s="607">
        <v>274.53913</v>
      </c>
      <c r="C16" s="608">
        <v>-0.64577195827139655</v>
      </c>
      <c r="D16" s="609">
        <v>1147.6992999999998</v>
      </c>
      <c r="E16" s="608">
        <v>-7.9162329418568946</v>
      </c>
      <c r="F16" s="609">
        <v>2864.89401</v>
      </c>
      <c r="G16" s="608">
        <v>-0.26968735628644869</v>
      </c>
      <c r="H16" s="610">
        <v>9.1989945679882918</v>
      </c>
    </row>
    <row r="17" spans="1:22" x14ac:dyDescent="0.2">
      <c r="A17" s="362"/>
      <c r="B17" s="359"/>
      <c r="C17" s="359"/>
      <c r="D17" s="359"/>
      <c r="E17" s="359"/>
      <c r="F17" s="359"/>
      <c r="G17" s="359"/>
      <c r="H17" s="363" t="s">
        <v>220</v>
      </c>
    </row>
    <row r="18" spans="1:22" x14ac:dyDescent="0.2">
      <c r="A18" s="357" t="s">
        <v>479</v>
      </c>
      <c r="B18" s="334"/>
      <c r="C18" s="334"/>
      <c r="D18" s="334"/>
      <c r="E18" s="334"/>
      <c r="F18" s="318"/>
      <c r="G18" s="334"/>
      <c r="H18" s="334"/>
      <c r="I18" s="88"/>
      <c r="J18" s="88"/>
      <c r="K18" s="88"/>
      <c r="L18" s="88"/>
      <c r="M18" s="88"/>
      <c r="N18" s="88"/>
    </row>
    <row r="19" spans="1:22" x14ac:dyDescent="0.2">
      <c r="A19" s="781" t="s">
        <v>428</v>
      </c>
      <c r="B19" s="782"/>
      <c r="C19" s="782"/>
      <c r="D19" s="782"/>
      <c r="E19" s="782"/>
      <c r="F19" s="782"/>
      <c r="G19" s="782"/>
      <c r="H19" s="334"/>
      <c r="I19" s="88"/>
      <c r="J19" s="88"/>
      <c r="K19" s="88"/>
      <c r="L19" s="88"/>
      <c r="M19" s="88"/>
      <c r="N19" s="88"/>
    </row>
    <row r="20" spans="1:22" ht="14.25" x14ac:dyDescent="0.2">
      <c r="A20" s="133" t="s">
        <v>532</v>
      </c>
      <c r="B20" s="364"/>
      <c r="C20" s="364"/>
      <c r="D20" s="364"/>
      <c r="E20" s="364"/>
      <c r="F20" s="364"/>
      <c r="G20" s="364"/>
      <c r="H20" s="364"/>
      <c r="I20" s="88"/>
      <c r="J20" s="88"/>
      <c r="K20" s="88"/>
      <c r="L20" s="88"/>
      <c r="M20" s="88"/>
      <c r="N20" s="88"/>
    </row>
    <row r="21" spans="1:22" x14ac:dyDescent="0.2">
      <c r="A21" s="138"/>
      <c r="B21" s="84"/>
      <c r="C21" s="84"/>
      <c r="D21" s="84"/>
      <c r="E21" s="84"/>
      <c r="F21" s="84"/>
      <c r="G21" s="84"/>
      <c r="H21" s="84"/>
    </row>
    <row r="23" spans="1:22" x14ac:dyDescent="0.2">
      <c r="D23" s="630"/>
      <c r="E23" s="630"/>
      <c r="F23" s="630"/>
      <c r="G23" s="630"/>
      <c r="H23" s="630"/>
      <c r="I23" s="630"/>
      <c r="J23" s="630"/>
      <c r="K23" s="630"/>
      <c r="L23" s="630"/>
      <c r="M23" s="630"/>
      <c r="N23" s="630"/>
      <c r="O23" s="630"/>
      <c r="P23" s="630"/>
      <c r="Q23" s="630"/>
      <c r="R23" s="630"/>
      <c r="S23" s="630"/>
      <c r="T23" s="630"/>
      <c r="U23" s="630"/>
      <c r="V23" s="630"/>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171" priority="35" operator="between">
      <formula>0</formula>
      <formula>0.5</formula>
    </cfRule>
    <cfRule type="cellIs" dxfId="170" priority="36" operator="between">
      <formula>0</formula>
      <formula>0.49</formula>
    </cfRule>
  </conditionalFormatting>
  <conditionalFormatting sqref="B7:F7">
    <cfRule type="cellIs" dxfId="169" priority="1" operator="equal">
      <formula>0</formula>
    </cfRule>
    <cfRule type="cellIs" dxfId="168" priority="2" operator="between">
      <formula>0</formula>
      <formula>0.5</formula>
    </cfRule>
  </conditionalFormatting>
  <conditionalFormatting sqref="D6">
    <cfRule type="cellIs" dxfId="167" priority="33" operator="between">
      <formula>0</formula>
      <formula>0.5</formula>
    </cfRule>
    <cfRule type="cellIs" dxfId="166" priority="34" operator="between">
      <formula>0</formula>
      <formula>0.49</formula>
    </cfRule>
  </conditionalFormatting>
  <conditionalFormatting sqref="E8">
    <cfRule type="cellIs" dxfId="165" priority="15" operator="between">
      <formula>-0.04999999</formula>
      <formula>-0.00000001</formula>
    </cfRule>
  </conditionalFormatting>
  <conditionalFormatting sqref="E10">
    <cfRule type="cellIs" dxfId="164" priority="5" operator="equal">
      <formula>0</formula>
    </cfRule>
    <cfRule type="cellIs" dxfId="163" priority="6" operator="between">
      <formula>-0.5</formula>
      <formula>0.5</formula>
    </cfRule>
  </conditionalFormatting>
  <conditionalFormatting sqref="G10">
    <cfRule type="cellIs" dxfId="162" priority="3" operator="equal">
      <formula>0</formula>
    </cfRule>
    <cfRule type="cellIs" dxfId="161" priority="4" operator="between">
      <formula>-0.5</formula>
      <formula>0.5</formula>
    </cfRule>
  </conditionalFormatting>
  <conditionalFormatting sqref="H6:H7">
    <cfRule type="cellIs" dxfId="160" priority="11" operator="between">
      <formula>0</formula>
      <formula>0.5</formula>
    </cfRule>
    <cfRule type="cellIs" dxfId="159"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4.1" customHeight="1" x14ac:dyDescent="0.2">
      <c r="A3" s="90" t="s">
        <v>516</v>
      </c>
      <c r="B3" s="776">
        <f>INDICE!A3</f>
        <v>45047</v>
      </c>
      <c r="C3" s="776"/>
      <c r="D3" s="776">
        <f>INDICE!C3</f>
        <v>0</v>
      </c>
      <c r="E3" s="776"/>
      <c r="F3" s="91"/>
      <c r="G3" s="777" t="s">
        <v>116</v>
      </c>
      <c r="H3" s="777"/>
      <c r="I3" s="777"/>
      <c r="J3" s="777"/>
    </row>
    <row r="4" spans="1:10" x14ac:dyDescent="0.2">
      <c r="A4" s="92"/>
      <c r="B4" s="93" t="s">
        <v>179</v>
      </c>
      <c r="C4" s="93" t="s">
        <v>180</v>
      </c>
      <c r="D4" s="93" t="s">
        <v>181</v>
      </c>
      <c r="E4" s="93" t="s">
        <v>182</v>
      </c>
      <c r="F4" s="93"/>
      <c r="G4" s="93" t="s">
        <v>179</v>
      </c>
      <c r="H4" s="93" t="s">
        <v>180</v>
      </c>
      <c r="I4" s="93" t="s">
        <v>181</v>
      </c>
      <c r="J4" s="93" t="s">
        <v>182</v>
      </c>
    </row>
    <row r="5" spans="1:10" x14ac:dyDescent="0.2">
      <c r="A5" s="367" t="s">
        <v>153</v>
      </c>
      <c r="B5" s="94">
        <v>303.55425999999994</v>
      </c>
      <c r="C5" s="94">
        <v>52.220430000000015</v>
      </c>
      <c r="D5" s="94">
        <v>2.6684299999999994</v>
      </c>
      <c r="E5" s="343">
        <v>358.44311999999996</v>
      </c>
      <c r="F5" s="94"/>
      <c r="G5" s="94">
        <v>3490.7568899999942</v>
      </c>
      <c r="H5" s="94">
        <v>673.45567000000017</v>
      </c>
      <c r="I5" s="94">
        <v>42.458510000000025</v>
      </c>
      <c r="J5" s="343">
        <v>4206.6710699999949</v>
      </c>
    </row>
    <row r="6" spans="1:10" x14ac:dyDescent="0.2">
      <c r="A6" s="368" t="s">
        <v>154</v>
      </c>
      <c r="B6" s="96">
        <v>69.798319999999975</v>
      </c>
      <c r="C6" s="96">
        <v>16.928049999999999</v>
      </c>
      <c r="D6" s="96">
        <v>2.3478900000000005</v>
      </c>
      <c r="E6" s="345">
        <v>89.074259999999981</v>
      </c>
      <c r="F6" s="96"/>
      <c r="G6" s="96">
        <v>810.00757000000112</v>
      </c>
      <c r="H6" s="96">
        <v>288.06804999999991</v>
      </c>
      <c r="I6" s="96">
        <v>49.31618000000001</v>
      </c>
      <c r="J6" s="345">
        <v>1147.391800000001</v>
      </c>
    </row>
    <row r="7" spans="1:10" x14ac:dyDescent="0.2">
      <c r="A7" s="368" t="s">
        <v>155</v>
      </c>
      <c r="B7" s="96">
        <v>34.55959</v>
      </c>
      <c r="C7" s="96">
        <v>5.0810699999999986</v>
      </c>
      <c r="D7" s="96">
        <v>1.5189600000000001</v>
      </c>
      <c r="E7" s="345">
        <v>41.159619999999997</v>
      </c>
      <c r="F7" s="96"/>
      <c r="G7" s="96">
        <v>400.28458999999987</v>
      </c>
      <c r="H7" s="96">
        <v>88.974210000000042</v>
      </c>
      <c r="I7" s="96">
        <v>22.30097</v>
      </c>
      <c r="J7" s="345">
        <v>511.5597699999999</v>
      </c>
    </row>
    <row r="8" spans="1:10" x14ac:dyDescent="0.2">
      <c r="A8" s="368" t="s">
        <v>156</v>
      </c>
      <c r="B8" s="96">
        <v>33.515590000000003</v>
      </c>
      <c r="C8" s="96">
        <v>4.3260600000000009</v>
      </c>
      <c r="D8" s="96">
        <v>12.276039999999998</v>
      </c>
      <c r="E8" s="345">
        <v>50.117689999999996</v>
      </c>
      <c r="F8" s="96"/>
      <c r="G8" s="96">
        <v>365.04283000000015</v>
      </c>
      <c r="H8" s="96">
        <v>60.289790000000004</v>
      </c>
      <c r="I8" s="96">
        <v>160.47380000000001</v>
      </c>
      <c r="J8" s="345">
        <v>585.80642000000012</v>
      </c>
    </row>
    <row r="9" spans="1:10" x14ac:dyDescent="0.2">
      <c r="A9" s="368" t="s">
        <v>157</v>
      </c>
      <c r="B9" s="96">
        <v>57.548319999999997</v>
      </c>
      <c r="C9" s="96">
        <v>0</v>
      </c>
      <c r="D9" s="96">
        <v>0</v>
      </c>
      <c r="E9" s="345">
        <v>57.548319999999997</v>
      </c>
      <c r="F9" s="96"/>
      <c r="G9" s="96">
        <v>688.55300999999997</v>
      </c>
      <c r="H9" s="96">
        <v>0</v>
      </c>
      <c r="I9" s="96">
        <v>1.7946</v>
      </c>
      <c r="J9" s="345">
        <v>690.34760999999992</v>
      </c>
    </row>
    <row r="10" spans="1:10" x14ac:dyDescent="0.2">
      <c r="A10" s="368" t="s">
        <v>158</v>
      </c>
      <c r="B10" s="96">
        <v>26.250899999999998</v>
      </c>
      <c r="C10" s="96">
        <v>3.7097800000000003</v>
      </c>
      <c r="D10" s="96">
        <v>0.11378000000000001</v>
      </c>
      <c r="E10" s="345">
        <v>30.074459999999995</v>
      </c>
      <c r="F10" s="96"/>
      <c r="G10" s="96">
        <v>301.61384000000015</v>
      </c>
      <c r="H10" s="96">
        <v>54.651020000000003</v>
      </c>
      <c r="I10" s="96">
        <v>1.6052299999999999</v>
      </c>
      <c r="J10" s="345">
        <v>357.87009000000018</v>
      </c>
    </row>
    <row r="11" spans="1:10" x14ac:dyDescent="0.2">
      <c r="A11" s="368" t="s">
        <v>159</v>
      </c>
      <c r="B11" s="96">
        <v>144.06141999999994</v>
      </c>
      <c r="C11" s="96">
        <v>38.731729999999992</v>
      </c>
      <c r="D11" s="96">
        <v>6.9151600000000011</v>
      </c>
      <c r="E11" s="345">
        <v>189.70830999999995</v>
      </c>
      <c r="F11" s="96"/>
      <c r="G11" s="96">
        <v>1662.7649300000007</v>
      </c>
      <c r="H11" s="96">
        <v>629.61932999999942</v>
      </c>
      <c r="I11" s="96">
        <v>100.46466999999996</v>
      </c>
      <c r="J11" s="345">
        <v>2392.8489300000001</v>
      </c>
    </row>
    <row r="12" spans="1:10" x14ac:dyDescent="0.2">
      <c r="A12" s="368" t="s">
        <v>512</v>
      </c>
      <c r="B12" s="96">
        <v>106.39672</v>
      </c>
      <c r="C12" s="96">
        <v>26.843039999999998</v>
      </c>
      <c r="D12" s="96">
        <v>3.3269199999999999</v>
      </c>
      <c r="E12" s="345">
        <v>136.56667999999999</v>
      </c>
      <c r="F12" s="96"/>
      <c r="G12" s="96">
        <v>1282.4022399999997</v>
      </c>
      <c r="H12" s="96">
        <v>520.24801999999931</v>
      </c>
      <c r="I12" s="96">
        <v>67.016510000000025</v>
      </c>
      <c r="J12" s="345">
        <v>1869.6667699999989</v>
      </c>
    </row>
    <row r="13" spans="1:10" x14ac:dyDescent="0.2">
      <c r="A13" s="368" t="s">
        <v>160</v>
      </c>
      <c r="B13" s="96">
        <v>297.71190000000001</v>
      </c>
      <c r="C13" s="96">
        <v>30.414489999999986</v>
      </c>
      <c r="D13" s="96">
        <v>3.4551399999999997</v>
      </c>
      <c r="E13" s="345">
        <v>331.58152999999999</v>
      </c>
      <c r="F13" s="96"/>
      <c r="G13" s="96">
        <v>3602.14959</v>
      </c>
      <c r="H13" s="96">
        <v>528.58756000000005</v>
      </c>
      <c r="I13" s="96">
        <v>51.520580000000002</v>
      </c>
      <c r="J13" s="345">
        <v>4182.2577300000003</v>
      </c>
    </row>
    <row r="14" spans="1:10" x14ac:dyDescent="0.2">
      <c r="A14" s="368" t="s">
        <v>161</v>
      </c>
      <c r="B14" s="96">
        <v>1.0575700000000001</v>
      </c>
      <c r="C14" s="96">
        <v>0</v>
      </c>
      <c r="D14" s="96">
        <v>5.4490000000000004E-2</v>
      </c>
      <c r="E14" s="345">
        <v>1.11206</v>
      </c>
      <c r="F14" s="96"/>
      <c r="G14" s="96">
        <v>13.33447</v>
      </c>
      <c r="H14" s="96">
        <v>0</v>
      </c>
      <c r="I14" s="96">
        <v>4.6539099999999998</v>
      </c>
      <c r="J14" s="345">
        <v>17.988379999999999</v>
      </c>
    </row>
    <row r="15" spans="1:10" x14ac:dyDescent="0.2">
      <c r="A15" s="368" t="s">
        <v>162</v>
      </c>
      <c r="B15" s="96">
        <v>174.6491</v>
      </c>
      <c r="C15" s="96">
        <v>17.095839999999999</v>
      </c>
      <c r="D15" s="96">
        <v>1.7396000000000003</v>
      </c>
      <c r="E15" s="345">
        <v>193.48454000000001</v>
      </c>
      <c r="F15" s="96"/>
      <c r="G15" s="96">
        <v>2041.9053599999997</v>
      </c>
      <c r="H15" s="96">
        <v>248.03904999999978</v>
      </c>
      <c r="I15" s="96">
        <v>22.757519999999996</v>
      </c>
      <c r="J15" s="345">
        <v>2312.7019299999997</v>
      </c>
    </row>
    <row r="16" spans="1:10" x14ac:dyDescent="0.2">
      <c r="A16" s="368" t="s">
        <v>163</v>
      </c>
      <c r="B16" s="96">
        <v>56.785750000000007</v>
      </c>
      <c r="C16" s="96">
        <v>10.676779999999999</v>
      </c>
      <c r="D16" s="96">
        <v>0.28850999999999999</v>
      </c>
      <c r="E16" s="345">
        <v>67.751040000000003</v>
      </c>
      <c r="F16" s="96"/>
      <c r="G16" s="96">
        <v>667.48349999999994</v>
      </c>
      <c r="H16" s="96">
        <v>137.54385999999988</v>
      </c>
      <c r="I16" s="96">
        <v>10.772420000000006</v>
      </c>
      <c r="J16" s="345">
        <v>815.79977999999983</v>
      </c>
    </row>
    <row r="17" spans="1:10" x14ac:dyDescent="0.2">
      <c r="A17" s="368" t="s">
        <v>164</v>
      </c>
      <c r="B17" s="96">
        <v>114.36134000000003</v>
      </c>
      <c r="C17" s="96">
        <v>25.648419999999994</v>
      </c>
      <c r="D17" s="96">
        <v>6.9900199999999986</v>
      </c>
      <c r="E17" s="345">
        <v>146.99978000000002</v>
      </c>
      <c r="F17" s="96"/>
      <c r="G17" s="96">
        <v>1365.363579999999</v>
      </c>
      <c r="H17" s="96">
        <v>334.80485000000033</v>
      </c>
      <c r="I17" s="96">
        <v>117.10890999999997</v>
      </c>
      <c r="J17" s="345">
        <v>1817.2773399999992</v>
      </c>
    </row>
    <row r="18" spans="1:10" x14ac:dyDescent="0.2">
      <c r="A18" s="368" t="s">
        <v>165</v>
      </c>
      <c r="B18" s="96">
        <v>14.436109999999998</v>
      </c>
      <c r="C18" s="96">
        <v>2.7334300000000002</v>
      </c>
      <c r="D18" s="96">
        <v>0.64742</v>
      </c>
      <c r="E18" s="345">
        <v>17.816959999999998</v>
      </c>
      <c r="F18" s="96"/>
      <c r="G18" s="96">
        <v>151.32320999999996</v>
      </c>
      <c r="H18" s="96">
        <v>52.470649999999999</v>
      </c>
      <c r="I18" s="96">
        <v>9.145800000000003</v>
      </c>
      <c r="J18" s="345">
        <v>212.93965999999998</v>
      </c>
    </row>
    <row r="19" spans="1:10" x14ac:dyDescent="0.2">
      <c r="A19" s="368" t="s">
        <v>166</v>
      </c>
      <c r="B19" s="96">
        <v>154.64934</v>
      </c>
      <c r="C19" s="96">
        <v>8.4837800000000012</v>
      </c>
      <c r="D19" s="96">
        <v>4.4911499999999993</v>
      </c>
      <c r="E19" s="345">
        <v>167.62427</v>
      </c>
      <c r="F19" s="96"/>
      <c r="G19" s="96">
        <v>1845.8750700000019</v>
      </c>
      <c r="H19" s="96">
        <v>198.01633999999996</v>
      </c>
      <c r="I19" s="96">
        <v>94.804720000000003</v>
      </c>
      <c r="J19" s="345">
        <v>2138.6961300000016</v>
      </c>
    </row>
    <row r="20" spans="1:10" x14ac:dyDescent="0.2">
      <c r="A20" s="368" t="s">
        <v>167</v>
      </c>
      <c r="B20" s="96">
        <v>1.12723</v>
      </c>
      <c r="C20" s="96">
        <v>0</v>
      </c>
      <c r="D20" s="96">
        <v>0</v>
      </c>
      <c r="E20" s="345">
        <v>1.12723</v>
      </c>
      <c r="F20" s="96"/>
      <c r="G20" s="96">
        <v>14.1235</v>
      </c>
      <c r="H20" s="96">
        <v>0</v>
      </c>
      <c r="I20" s="96">
        <v>0</v>
      </c>
      <c r="J20" s="345">
        <v>14.1235</v>
      </c>
    </row>
    <row r="21" spans="1:10" x14ac:dyDescent="0.2">
      <c r="A21" s="368" t="s">
        <v>168</v>
      </c>
      <c r="B21" s="96">
        <v>80.667180000000002</v>
      </c>
      <c r="C21" s="96">
        <v>10.869620000000001</v>
      </c>
      <c r="D21" s="96">
        <v>0.3478</v>
      </c>
      <c r="E21" s="345">
        <v>91.884600000000006</v>
      </c>
      <c r="F21" s="96"/>
      <c r="G21" s="96">
        <v>919.94490999999994</v>
      </c>
      <c r="H21" s="96">
        <v>153.06262999999998</v>
      </c>
      <c r="I21" s="96">
        <v>5.4310700000000001</v>
      </c>
      <c r="J21" s="345">
        <v>1078.4386099999999</v>
      </c>
    </row>
    <row r="22" spans="1:10" x14ac:dyDescent="0.2">
      <c r="A22" s="368" t="s">
        <v>169</v>
      </c>
      <c r="B22" s="96">
        <v>54.960660000000004</v>
      </c>
      <c r="C22" s="96">
        <v>6.1852200000000002</v>
      </c>
      <c r="D22" s="96">
        <v>0.42881000000000002</v>
      </c>
      <c r="E22" s="345">
        <v>61.574690000000004</v>
      </c>
      <c r="F22" s="96"/>
      <c r="G22" s="96">
        <v>599.13566000000014</v>
      </c>
      <c r="H22" s="96">
        <v>96.594129999999993</v>
      </c>
      <c r="I22" s="96">
        <v>6.27658</v>
      </c>
      <c r="J22" s="345">
        <v>702.00637000000006</v>
      </c>
    </row>
    <row r="23" spans="1:10" x14ac:dyDescent="0.2">
      <c r="A23" s="369" t="s">
        <v>170</v>
      </c>
      <c r="B23" s="96">
        <v>142.25538</v>
      </c>
      <c r="C23" s="96">
        <v>17.04899</v>
      </c>
      <c r="D23" s="96">
        <v>2.7404999999999999</v>
      </c>
      <c r="E23" s="345">
        <v>162.04487</v>
      </c>
      <c r="F23" s="96"/>
      <c r="G23" s="96">
        <v>1672.6165999999985</v>
      </c>
      <c r="H23" s="96">
        <v>218.18094000000008</v>
      </c>
      <c r="I23" s="96">
        <v>48.141820000000003</v>
      </c>
      <c r="J23" s="345">
        <v>1938.9393599999987</v>
      </c>
    </row>
    <row r="24" spans="1:10" x14ac:dyDescent="0.2">
      <c r="A24" s="370" t="s">
        <v>430</v>
      </c>
      <c r="B24" s="100">
        <v>1868.3466799999994</v>
      </c>
      <c r="C24" s="100">
        <v>276.9967299999999</v>
      </c>
      <c r="D24" s="100">
        <v>50.350619999999999</v>
      </c>
      <c r="E24" s="100">
        <v>2195.6940299999997</v>
      </c>
      <c r="F24" s="100"/>
      <c r="G24" s="100">
        <v>21894.681349999984</v>
      </c>
      <c r="H24" s="100">
        <v>4282.6061000000027</v>
      </c>
      <c r="I24" s="100">
        <v>816.04380000000049</v>
      </c>
      <c r="J24" s="100">
        <v>26993.331249999988</v>
      </c>
    </row>
    <row r="25" spans="1:10" x14ac:dyDescent="0.2">
      <c r="J25" s="79" t="s">
        <v>220</v>
      </c>
    </row>
    <row r="26" spans="1:10" x14ac:dyDescent="0.2">
      <c r="A26" s="347" t="s">
        <v>550</v>
      </c>
      <c r="G26" s="58"/>
      <c r="H26" s="58"/>
      <c r="I26" s="58"/>
      <c r="J26" s="58"/>
    </row>
    <row r="27" spans="1:10" x14ac:dyDescent="0.2">
      <c r="A27" s="101" t="s">
        <v>221</v>
      </c>
      <c r="G27" s="58"/>
      <c r="H27" s="58"/>
      <c r="I27" s="58"/>
      <c r="J27" s="58"/>
    </row>
    <row r="28" spans="1:10" ht="18" x14ac:dyDescent="0.25">
      <c r="A28" s="102"/>
      <c r="E28" s="783"/>
      <c r="F28" s="783"/>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58" priority="1" stopIfTrue="1" operator="equal">
      <formula>0</formula>
    </cfRule>
  </conditionalFormatting>
  <conditionalFormatting sqref="B6:J23">
    <cfRule type="cellIs" dxfId="157" priority="2" operator="between">
      <formula>0</formula>
      <formula>0.5</formula>
    </cfRule>
    <cfRule type="cellIs" dxfId="156"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4" t="s">
        <v>28</v>
      </c>
      <c r="B1" s="784"/>
      <c r="C1" s="784"/>
      <c r="D1" s="106"/>
      <c r="E1" s="106"/>
      <c r="F1" s="106"/>
      <c r="G1" s="106"/>
      <c r="H1" s="107"/>
    </row>
    <row r="2" spans="1:65" ht="14.1" customHeight="1" x14ac:dyDescent="0.2">
      <c r="A2" s="785"/>
      <c r="B2" s="785"/>
      <c r="C2" s="785"/>
      <c r="D2" s="109"/>
      <c r="E2" s="109"/>
      <c r="F2" s="109"/>
      <c r="H2" s="79" t="s">
        <v>151</v>
      </c>
    </row>
    <row r="3" spans="1:65" s="81" customFormat="1" ht="12.75" x14ac:dyDescent="0.2">
      <c r="A3" s="70"/>
      <c r="B3" s="773">
        <f>INDICE!A3</f>
        <v>45047</v>
      </c>
      <c r="C3" s="774"/>
      <c r="D3" s="774" t="s">
        <v>115</v>
      </c>
      <c r="E3" s="774"/>
      <c r="F3" s="774" t="s">
        <v>116</v>
      </c>
      <c r="G3" s="774"/>
      <c r="H3" s="77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9">
        <v>485.57936999999976</v>
      </c>
      <c r="C5" s="111">
        <v>7.1788111201769933</v>
      </c>
      <c r="D5" s="110">
        <v>2196.3072599999996</v>
      </c>
      <c r="E5" s="111">
        <v>5.9225687795603141</v>
      </c>
      <c r="F5" s="110">
        <v>5564.9374399999997</v>
      </c>
      <c r="G5" s="111">
        <v>5.507357321180681</v>
      </c>
      <c r="H5" s="376">
        <v>20.028773519137179</v>
      </c>
    </row>
    <row r="6" spans="1:65" ht="14.1" customHeight="1" x14ac:dyDescent="0.2">
      <c r="A6" s="107" t="s">
        <v>184</v>
      </c>
      <c r="B6" s="380">
        <v>26.768879999999992</v>
      </c>
      <c r="C6" s="113">
        <v>6.00923669364074</v>
      </c>
      <c r="D6" s="112">
        <v>122.36324</v>
      </c>
      <c r="E6" s="113">
        <v>1.3176661088381378</v>
      </c>
      <c r="F6" s="112">
        <v>310.07144000000005</v>
      </c>
      <c r="G6" s="114">
        <v>-12.557230444539206</v>
      </c>
      <c r="H6" s="377">
        <v>1.1159785196997174</v>
      </c>
    </row>
    <row r="7" spans="1:65" ht="14.1" customHeight="1" x14ac:dyDescent="0.2">
      <c r="A7" s="107" t="s">
        <v>579</v>
      </c>
      <c r="B7" s="345">
        <v>1.6640000000000002E-2</v>
      </c>
      <c r="C7" s="113">
        <v>0</v>
      </c>
      <c r="D7" s="96">
        <v>5.2859999999999997E-2</v>
      </c>
      <c r="E7" s="113">
        <v>0</v>
      </c>
      <c r="F7" s="96">
        <v>7.2539999999999993E-2</v>
      </c>
      <c r="G7" s="113">
        <v>-69.925373134328368</v>
      </c>
      <c r="H7" s="345">
        <v>2.610788075774327E-4</v>
      </c>
    </row>
    <row r="8" spans="1:65" ht="14.1" customHeight="1" x14ac:dyDescent="0.2">
      <c r="A8" s="372" t="s">
        <v>185</v>
      </c>
      <c r="B8" s="373">
        <v>512.36488999999983</v>
      </c>
      <c r="C8" s="374">
        <v>7.1205442096542448</v>
      </c>
      <c r="D8" s="373">
        <v>2318.72336</v>
      </c>
      <c r="E8" s="374">
        <v>5.6715260298037693</v>
      </c>
      <c r="F8" s="373">
        <v>5875.0814199999995</v>
      </c>
      <c r="G8" s="375">
        <v>4.3662047421470485</v>
      </c>
      <c r="H8" s="375">
        <v>21.145013117644478</v>
      </c>
    </row>
    <row r="9" spans="1:65" ht="14.1" customHeight="1" x14ac:dyDescent="0.2">
      <c r="A9" s="107" t="s">
        <v>171</v>
      </c>
      <c r="B9" s="380">
        <v>1868.3466799999992</v>
      </c>
      <c r="C9" s="113">
        <v>-3.4111168995097536</v>
      </c>
      <c r="D9" s="112">
        <v>8740.6249999999964</v>
      </c>
      <c r="E9" s="113">
        <v>-3.261039493515113</v>
      </c>
      <c r="F9" s="112">
        <v>21894.681349999995</v>
      </c>
      <c r="G9" s="114">
        <v>-2.6344536373029186</v>
      </c>
      <c r="H9" s="377">
        <v>78.801175891175276</v>
      </c>
    </row>
    <row r="10" spans="1:65" ht="14.1" customHeight="1" x14ac:dyDescent="0.2">
      <c r="A10" s="107" t="s">
        <v>580</v>
      </c>
      <c r="B10" s="345">
        <v>0.38081999999999999</v>
      </c>
      <c r="C10" s="113">
        <v>215.22224981375712</v>
      </c>
      <c r="D10" s="96">
        <v>1.2283900000000001</v>
      </c>
      <c r="E10" s="113">
        <v>-58.323777082640646</v>
      </c>
      <c r="F10" s="112">
        <v>14.951229999999999</v>
      </c>
      <c r="G10" s="114">
        <v>-28.785761372383156</v>
      </c>
      <c r="H10" s="479">
        <v>5.3810991180258338E-2</v>
      </c>
    </row>
    <row r="11" spans="1:65" ht="14.1" customHeight="1" x14ac:dyDescent="0.2">
      <c r="A11" s="372" t="s">
        <v>450</v>
      </c>
      <c r="B11" s="373">
        <v>1868.7274999999993</v>
      </c>
      <c r="C11" s="374">
        <v>-3.3974628371187339</v>
      </c>
      <c r="D11" s="373">
        <v>8741.8533899999966</v>
      </c>
      <c r="E11" s="374">
        <v>-3.2789960475541369</v>
      </c>
      <c r="F11" s="373">
        <v>21909.632579999994</v>
      </c>
      <c r="G11" s="375">
        <v>-2.6588466190881723</v>
      </c>
      <c r="H11" s="375">
        <v>78.854986882355533</v>
      </c>
    </row>
    <row r="12" spans="1:65" ht="14.1" customHeight="1" x14ac:dyDescent="0.2">
      <c r="A12" s="106" t="s">
        <v>431</v>
      </c>
      <c r="B12" s="116">
        <v>2381.0923899999993</v>
      </c>
      <c r="C12" s="117">
        <v>-1.3123644820278539</v>
      </c>
      <c r="D12" s="116">
        <v>11060.576749999997</v>
      </c>
      <c r="E12" s="117">
        <v>-1.5305056140865985</v>
      </c>
      <c r="F12" s="116">
        <v>27784.713999999993</v>
      </c>
      <c r="G12" s="117">
        <v>-1.2533823774585129</v>
      </c>
      <c r="H12" s="117">
        <v>100</v>
      </c>
    </row>
    <row r="13" spans="1:65" ht="14.1" customHeight="1" x14ac:dyDescent="0.2">
      <c r="A13" s="118" t="s">
        <v>186</v>
      </c>
      <c r="B13" s="119">
        <v>4752.4968999999983</v>
      </c>
      <c r="C13" s="119"/>
      <c r="D13" s="119">
        <v>23063.814776331648</v>
      </c>
      <c r="E13" s="119"/>
      <c r="F13" s="119">
        <v>57131.27662590651</v>
      </c>
      <c r="G13" s="120"/>
      <c r="H13" s="121" t="s">
        <v>142</v>
      </c>
    </row>
    <row r="14" spans="1:65" ht="14.1" customHeight="1" x14ac:dyDescent="0.2">
      <c r="A14" s="122" t="s">
        <v>187</v>
      </c>
      <c r="B14" s="381">
        <v>50.10192410646286</v>
      </c>
      <c r="C14" s="123"/>
      <c r="D14" s="123">
        <v>47.956406419594074</v>
      </c>
      <c r="E14" s="123"/>
      <c r="F14" s="123">
        <v>48.633105438783161</v>
      </c>
      <c r="G14" s="124"/>
      <c r="H14" s="378"/>
    </row>
    <row r="15" spans="1:65" ht="14.1" customHeight="1" x14ac:dyDescent="0.2">
      <c r="A15" s="107"/>
      <c r="B15" s="107"/>
      <c r="C15" s="107"/>
      <c r="D15" s="107"/>
      <c r="E15" s="107"/>
      <c r="F15" s="107"/>
      <c r="H15" s="79" t="s">
        <v>220</v>
      </c>
    </row>
    <row r="16" spans="1:65" ht="14.1" customHeight="1" x14ac:dyDescent="0.2">
      <c r="A16" s="101" t="s">
        <v>479</v>
      </c>
      <c r="B16" s="101"/>
      <c r="C16" s="125"/>
      <c r="D16" s="125"/>
      <c r="E16" s="125"/>
      <c r="F16" s="101"/>
      <c r="G16" s="101"/>
      <c r="H16" s="101"/>
    </row>
    <row r="17" spans="1:12" ht="14.1" customHeight="1" x14ac:dyDescent="0.2">
      <c r="A17" s="101" t="s">
        <v>581</v>
      </c>
      <c r="B17" s="101"/>
      <c r="C17" s="125"/>
      <c r="D17" s="125"/>
      <c r="E17" s="125"/>
      <c r="F17" s="101"/>
      <c r="G17" s="101"/>
      <c r="H17" s="101"/>
    </row>
    <row r="18" spans="1:12" ht="14.1" customHeight="1" x14ac:dyDescent="0.2">
      <c r="A18" s="101" t="s">
        <v>582</v>
      </c>
    </row>
    <row r="19" spans="1:12" ht="14.1" customHeight="1" x14ac:dyDescent="0.2">
      <c r="A19" s="133" t="s">
        <v>532</v>
      </c>
      <c r="L19" s="631"/>
    </row>
    <row r="20" spans="1:12" ht="14.1" customHeight="1" x14ac:dyDescent="0.2">
      <c r="A20" s="101"/>
      <c r="L20" s="631"/>
    </row>
  </sheetData>
  <mergeCells count="4">
    <mergeCell ref="A1:C2"/>
    <mergeCell ref="B3:C3"/>
    <mergeCell ref="D3:E3"/>
    <mergeCell ref="F3:H3"/>
  </mergeCells>
  <conditionalFormatting sqref="B7">
    <cfRule type="cellIs" dxfId="155" priority="36" operator="between">
      <formula>0</formula>
      <formula>0.5</formula>
    </cfRule>
    <cfRule type="cellIs" dxfId="154" priority="37" operator="between">
      <formula>0</formula>
      <formula>0.49</formula>
    </cfRule>
  </conditionalFormatting>
  <conditionalFormatting sqref="B10">
    <cfRule type="cellIs" dxfId="153" priority="10" operator="equal">
      <formula>0</formula>
    </cfRule>
    <cfRule type="cellIs" dxfId="152" priority="11" operator="between">
      <formula>0</formula>
      <formula>0.5</formula>
    </cfRule>
    <cfRule type="cellIs" dxfId="151" priority="12" operator="between">
      <formula>0</formula>
      <formula>0.49</formula>
    </cfRule>
  </conditionalFormatting>
  <conditionalFormatting sqref="B7:C7 E7">
    <cfRule type="cellIs" dxfId="150" priority="27" operator="equal">
      <formula>0</formula>
    </cfRule>
  </conditionalFormatting>
  <conditionalFormatting sqref="D7">
    <cfRule type="cellIs" dxfId="149" priority="1" operator="between">
      <formula>0</formula>
      <formula>0.5</formula>
    </cfRule>
    <cfRule type="cellIs" dxfId="148" priority="2" operator="between">
      <formula>0</formula>
      <formula>0.49</formula>
    </cfRule>
  </conditionalFormatting>
  <conditionalFormatting sqref="D10">
    <cfRule type="cellIs" dxfId="147" priority="5" operator="equal">
      <formula>0</formula>
    </cfRule>
    <cfRule type="cellIs" dxfId="146" priority="6" operator="between">
      <formula>0</formula>
      <formula>0.5</formula>
    </cfRule>
    <cfRule type="cellIs" dxfId="145" priority="7" operator="between">
      <formula>0</formula>
      <formula>0.49</formula>
    </cfRule>
  </conditionalFormatting>
  <conditionalFormatting sqref="E11">
    <cfRule type="cellIs" dxfId="144" priority="13" operator="between">
      <formula>-0.04999999</formula>
      <formula>-0.00000001</formula>
    </cfRule>
  </conditionalFormatting>
  <conditionalFormatting sqref="F7">
    <cfRule type="cellIs" dxfId="143" priority="32" operator="between">
      <formula>0</formula>
      <formula>0.5</formula>
    </cfRule>
    <cfRule type="cellIs" dxfId="142" priority="33" operator="between">
      <formula>0</formula>
      <formula>0.49</formula>
    </cfRule>
  </conditionalFormatting>
  <conditionalFormatting sqref="H7">
    <cfRule type="cellIs" dxfId="141" priority="30" operator="between">
      <formula>0</formula>
      <formula>0.5</formula>
    </cfRule>
    <cfRule type="cellIs" dxfId="140" priority="31"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86" t="s">
        <v>26</v>
      </c>
      <c r="B1" s="786"/>
      <c r="C1" s="786"/>
      <c r="D1" s="786"/>
      <c r="E1" s="786"/>
      <c r="F1" s="126"/>
      <c r="G1" s="126"/>
      <c r="H1" s="126"/>
      <c r="I1" s="126"/>
      <c r="J1" s="126"/>
      <c r="K1" s="126"/>
      <c r="L1" s="126"/>
      <c r="M1" s="126"/>
      <c r="N1" s="126"/>
    </row>
    <row r="2" spans="1:14" x14ac:dyDescent="0.2">
      <c r="A2" s="786"/>
      <c r="B2" s="787"/>
      <c r="C2" s="787"/>
      <c r="D2" s="787"/>
      <c r="E2" s="787"/>
      <c r="F2" s="126"/>
      <c r="G2" s="126"/>
      <c r="H2" s="126"/>
      <c r="I2" s="126"/>
      <c r="J2" s="126"/>
      <c r="K2" s="126"/>
      <c r="L2" s="126"/>
      <c r="M2" s="127" t="s">
        <v>151</v>
      </c>
      <c r="N2" s="126"/>
    </row>
    <row r="3" spans="1:14" x14ac:dyDescent="0.2">
      <c r="A3" s="524"/>
      <c r="B3" s="145">
        <v>2022</v>
      </c>
      <c r="C3" s="145" t="s">
        <v>509</v>
      </c>
      <c r="D3" s="145" t="s">
        <v>509</v>
      </c>
      <c r="E3" s="145" t="s">
        <v>509</v>
      </c>
      <c r="F3" s="145" t="s">
        <v>509</v>
      </c>
      <c r="G3" s="145" t="s">
        <v>509</v>
      </c>
      <c r="H3" s="145" t="s">
        <v>509</v>
      </c>
      <c r="I3" s="145">
        <v>2023</v>
      </c>
      <c r="J3" s="145" t="s">
        <v>509</v>
      </c>
      <c r="K3" s="145" t="s">
        <v>509</v>
      </c>
      <c r="L3" s="145" t="s">
        <v>509</v>
      </c>
      <c r="M3" s="145" t="s">
        <v>509</v>
      </c>
    </row>
    <row r="4" spans="1:14" x14ac:dyDescent="0.2">
      <c r="A4" s="128"/>
      <c r="B4" s="472">
        <v>44742</v>
      </c>
      <c r="C4" s="472">
        <v>44773</v>
      </c>
      <c r="D4" s="472">
        <v>44804</v>
      </c>
      <c r="E4" s="472">
        <v>44834</v>
      </c>
      <c r="F4" s="472">
        <v>44865</v>
      </c>
      <c r="G4" s="472">
        <v>44895</v>
      </c>
      <c r="H4" s="472">
        <v>44926</v>
      </c>
      <c r="I4" s="472">
        <v>44957</v>
      </c>
      <c r="J4" s="472">
        <v>44985</v>
      </c>
      <c r="K4" s="472">
        <v>45016</v>
      </c>
      <c r="L4" s="472">
        <v>45046</v>
      </c>
      <c r="M4" s="472">
        <v>45077</v>
      </c>
    </row>
    <row r="5" spans="1:14" x14ac:dyDescent="0.2">
      <c r="A5" s="129" t="s">
        <v>188</v>
      </c>
      <c r="B5" s="130">
        <v>13.57593000000001</v>
      </c>
      <c r="C5" s="130">
        <v>15.067889999999974</v>
      </c>
      <c r="D5" s="130">
        <v>14.435810000000021</v>
      </c>
      <c r="E5" s="130">
        <v>10.886629999999993</v>
      </c>
      <c r="F5" s="130">
        <v>9.9772100000000155</v>
      </c>
      <c r="G5" s="130">
        <v>8.5251900000000056</v>
      </c>
      <c r="H5" s="130">
        <v>11.253640000000011</v>
      </c>
      <c r="I5" s="130">
        <v>11.329740000000012</v>
      </c>
      <c r="J5" s="130">
        <v>13.307050000000016</v>
      </c>
      <c r="K5" s="130">
        <v>12.877600000000008</v>
      </c>
      <c r="L5" s="130">
        <v>12.819579999999998</v>
      </c>
      <c r="M5" s="130">
        <v>12.905639999999984</v>
      </c>
    </row>
    <row r="6" spans="1:14" x14ac:dyDescent="0.2">
      <c r="A6" s="131" t="s">
        <v>433</v>
      </c>
      <c r="B6" s="132">
        <v>111.12190999999981</v>
      </c>
      <c r="C6" s="132">
        <v>119.10822000000003</v>
      </c>
      <c r="D6" s="132">
        <v>122.59094000000016</v>
      </c>
      <c r="E6" s="132">
        <v>106.35675000000013</v>
      </c>
      <c r="F6" s="132">
        <v>118.22993999999997</v>
      </c>
      <c r="G6" s="132">
        <v>117.19954999999995</v>
      </c>
      <c r="H6" s="132">
        <v>118.33405999999998</v>
      </c>
      <c r="I6" s="132">
        <v>97.553309999999939</v>
      </c>
      <c r="J6" s="132">
        <v>98.860829999999851</v>
      </c>
      <c r="K6" s="132">
        <v>104.47119999999994</v>
      </c>
      <c r="L6" s="132">
        <v>101.7856300000001</v>
      </c>
      <c r="M6" s="132">
        <v>106.12892999999994</v>
      </c>
    </row>
    <row r="7" spans="1:14" ht="15.75" customHeight="1" x14ac:dyDescent="0.2">
      <c r="A7" s="129"/>
      <c r="B7" s="130"/>
      <c r="C7" s="130"/>
      <c r="D7" s="130"/>
      <c r="E7" s="130"/>
      <c r="F7" s="130"/>
      <c r="G7" s="130"/>
      <c r="H7" s="130"/>
      <c r="I7" s="130"/>
      <c r="J7" s="130"/>
      <c r="K7" s="130"/>
      <c r="L7" s="788" t="s">
        <v>220</v>
      </c>
      <c r="M7" s="788"/>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507</v>
      </c>
    </row>
    <row r="2" spans="1:4" x14ac:dyDescent="0.2">
      <c r="A2" s="444"/>
      <c r="B2" s="444"/>
      <c r="C2" s="444"/>
      <c r="D2" s="444"/>
    </row>
    <row r="3" spans="1:4" x14ac:dyDescent="0.2">
      <c r="B3" s="637">
        <v>2021</v>
      </c>
      <c r="C3" s="637">
        <v>2022</v>
      </c>
      <c r="D3" s="637">
        <v>2023</v>
      </c>
    </row>
    <row r="4" spans="1:4" x14ac:dyDescent="0.2">
      <c r="A4" s="543" t="s">
        <v>126</v>
      </c>
      <c r="B4" s="564">
        <v>-19.39875538474816</v>
      </c>
      <c r="C4" s="564">
        <v>18.082838925124758</v>
      </c>
      <c r="D4" s="566">
        <v>1.5139463557961752</v>
      </c>
    </row>
    <row r="5" spans="1:4" x14ac:dyDescent="0.2">
      <c r="A5" s="545" t="s">
        <v>127</v>
      </c>
      <c r="B5" s="564">
        <v>-21.022324373178396</v>
      </c>
      <c r="C5" s="564">
        <v>21.817613368244334</v>
      </c>
      <c r="D5" s="564">
        <v>-0.15959940606583864</v>
      </c>
    </row>
    <row r="6" spans="1:4" x14ac:dyDescent="0.2">
      <c r="A6" s="545" t="s">
        <v>128</v>
      </c>
      <c r="B6" s="564">
        <v>-17.508284151934255</v>
      </c>
      <c r="C6" s="564">
        <v>18.661890491209643</v>
      </c>
      <c r="D6" s="566">
        <v>0.93894840994895479</v>
      </c>
    </row>
    <row r="7" spans="1:4" x14ac:dyDescent="0.2">
      <c r="A7" s="545" t="s">
        <v>129</v>
      </c>
      <c r="B7" s="564">
        <v>-9.0730100542419905</v>
      </c>
      <c r="C7" s="564">
        <v>14.544532718445689</v>
      </c>
      <c r="D7" s="564">
        <v>-0.64335223017674137</v>
      </c>
    </row>
    <row r="8" spans="1:4" x14ac:dyDescent="0.2">
      <c r="A8" s="545" t="s">
        <v>130</v>
      </c>
      <c r="B8" s="564">
        <v>-1.9127126095451445</v>
      </c>
      <c r="C8" s="564">
        <v>11.23539345766441</v>
      </c>
      <c r="D8" s="564">
        <v>-1.2533823774584998</v>
      </c>
    </row>
    <row r="9" spans="1:4" x14ac:dyDescent="0.2">
      <c r="A9" s="545" t="s">
        <v>131</v>
      </c>
      <c r="B9" s="564">
        <v>1.7398624790333745</v>
      </c>
      <c r="C9" s="564">
        <v>9.2012765414199986</v>
      </c>
      <c r="D9" s="566" t="s">
        <v>509</v>
      </c>
    </row>
    <row r="10" spans="1:4" x14ac:dyDescent="0.2">
      <c r="A10" s="545" t="s">
        <v>132</v>
      </c>
      <c r="B10" s="564">
        <v>3.3275216253737536</v>
      </c>
      <c r="C10" s="564">
        <v>8.1671590699886512</v>
      </c>
      <c r="D10" s="566" t="s">
        <v>509</v>
      </c>
    </row>
    <row r="11" spans="1:4" x14ac:dyDescent="0.2">
      <c r="A11" s="545" t="s">
        <v>133</v>
      </c>
      <c r="B11" s="564">
        <v>5.3851888853925249</v>
      </c>
      <c r="C11" s="564">
        <v>7.3359515976651819</v>
      </c>
      <c r="D11" s="566" t="s">
        <v>509</v>
      </c>
    </row>
    <row r="12" spans="1:4" x14ac:dyDescent="0.2">
      <c r="A12" s="545" t="s">
        <v>134</v>
      </c>
      <c r="B12" s="564">
        <v>6.7155182132262947</v>
      </c>
      <c r="C12" s="564">
        <v>6.2391424525801469</v>
      </c>
      <c r="D12" s="566" t="s">
        <v>509</v>
      </c>
    </row>
    <row r="13" spans="1:4" x14ac:dyDescent="0.2">
      <c r="A13" s="545" t="s">
        <v>135</v>
      </c>
      <c r="B13" s="564">
        <v>8.6317844216770077</v>
      </c>
      <c r="C13" s="564">
        <v>5.1925011227797162</v>
      </c>
      <c r="D13" s="566" t="s">
        <v>509</v>
      </c>
    </row>
    <row r="14" spans="1:4" x14ac:dyDescent="0.2">
      <c r="A14" s="545" t="s">
        <v>136</v>
      </c>
      <c r="B14" s="564">
        <v>12.364214605431821</v>
      </c>
      <c r="C14" s="564">
        <v>3.0963531036387324</v>
      </c>
      <c r="D14" s="566" t="s">
        <v>509</v>
      </c>
    </row>
    <row r="15" spans="1:4" x14ac:dyDescent="0.2">
      <c r="A15" s="546" t="s">
        <v>137</v>
      </c>
      <c r="B15" s="450">
        <v>13.957884165616836</v>
      </c>
      <c r="C15" s="450">
        <v>3.1799698679622992</v>
      </c>
      <c r="D15" s="567" t="s">
        <v>509</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4" t="s">
        <v>33</v>
      </c>
      <c r="B1" s="784"/>
      <c r="C1" s="784"/>
      <c r="D1" s="106"/>
      <c r="E1" s="106"/>
      <c r="F1" s="106"/>
      <c r="G1" s="106"/>
    </row>
    <row r="2" spans="1:13" ht="14.1" customHeight="1" x14ac:dyDescent="0.2">
      <c r="A2" s="785"/>
      <c r="B2" s="785"/>
      <c r="C2" s="785"/>
      <c r="D2" s="109"/>
      <c r="E2" s="109"/>
      <c r="F2" s="109"/>
      <c r="G2" s="79" t="s">
        <v>151</v>
      </c>
    </row>
    <row r="3" spans="1:13" ht="14.1" customHeight="1" x14ac:dyDescent="0.2">
      <c r="A3" s="134"/>
      <c r="B3" s="789">
        <f>INDICE!A3</f>
        <v>45047</v>
      </c>
      <c r="C3" s="790"/>
      <c r="D3" s="790" t="s">
        <v>115</v>
      </c>
      <c r="E3" s="790"/>
      <c r="F3" s="790" t="s">
        <v>116</v>
      </c>
      <c r="G3" s="790"/>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487.40203999999977</v>
      </c>
      <c r="C5" s="115">
        <v>24.96285</v>
      </c>
      <c r="D5" s="112">
        <v>2192.4155600000004</v>
      </c>
      <c r="E5" s="112">
        <v>126.30780000000004</v>
      </c>
      <c r="F5" s="112">
        <v>5566.5507800000005</v>
      </c>
      <c r="G5" s="112">
        <v>308.53064000000001</v>
      </c>
      <c r="L5" s="137"/>
      <c r="M5" s="137"/>
    </row>
    <row r="6" spans="1:13" ht="14.1" customHeight="1" x14ac:dyDescent="0.2">
      <c r="A6" s="107" t="s">
        <v>192</v>
      </c>
      <c r="B6" s="112">
        <v>1425.7035099999994</v>
      </c>
      <c r="C6" s="112">
        <v>443.02398999999974</v>
      </c>
      <c r="D6" s="112">
        <v>6639.8663499999975</v>
      </c>
      <c r="E6" s="112">
        <v>2101.9870399999995</v>
      </c>
      <c r="F6" s="112">
        <v>16702.776179999993</v>
      </c>
      <c r="G6" s="112">
        <v>5206.8564000000006</v>
      </c>
      <c r="L6" s="137"/>
      <c r="M6" s="137"/>
    </row>
    <row r="7" spans="1:13" ht="14.1" customHeight="1" x14ac:dyDescent="0.2">
      <c r="A7" s="118" t="s">
        <v>186</v>
      </c>
      <c r="B7" s="119">
        <v>1913.1055499999991</v>
      </c>
      <c r="C7" s="119">
        <v>467.98683999999975</v>
      </c>
      <c r="D7" s="119">
        <v>8832.2819099999979</v>
      </c>
      <c r="E7" s="119">
        <v>2228.2948399999996</v>
      </c>
      <c r="F7" s="119">
        <v>22269.326959999995</v>
      </c>
      <c r="G7" s="119">
        <v>5515.3870400000005</v>
      </c>
    </row>
    <row r="8" spans="1:13" ht="14.1" customHeight="1" x14ac:dyDescent="0.2">
      <c r="G8" s="79" t="s">
        <v>220</v>
      </c>
    </row>
    <row r="9" spans="1:13" ht="14.1" customHeight="1" x14ac:dyDescent="0.2">
      <c r="A9" s="101" t="s">
        <v>434</v>
      </c>
    </row>
    <row r="10" spans="1:13" ht="14.1" customHeight="1" x14ac:dyDescent="0.2">
      <c r="A10" s="101" t="s">
        <v>221</v>
      </c>
    </row>
    <row r="14" spans="1:13" ht="14.1" customHeight="1" x14ac:dyDescent="0.2">
      <c r="B14" s="482"/>
      <c r="D14" s="482"/>
      <c r="F14" s="482"/>
    </row>
    <row r="15" spans="1:13" ht="14.1" customHeight="1" x14ac:dyDescent="0.2">
      <c r="B15" s="482"/>
      <c r="D15" s="482"/>
      <c r="F15" s="482"/>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4.1" customHeight="1" x14ac:dyDescent="0.2">
      <c r="A3" s="90"/>
      <c r="B3" s="776">
        <f>INDICE!A3</f>
        <v>45047</v>
      </c>
      <c r="C3" s="776"/>
      <c r="D3" s="776">
        <f>INDICE!C3</f>
        <v>0</v>
      </c>
      <c r="E3" s="776"/>
      <c r="F3" s="91"/>
      <c r="G3" s="777" t="s">
        <v>116</v>
      </c>
      <c r="H3" s="777"/>
      <c r="I3" s="777"/>
      <c r="J3" s="777"/>
    </row>
    <row r="4" spans="1:13" x14ac:dyDescent="0.2">
      <c r="A4" s="92"/>
      <c r="B4" s="611" t="s">
        <v>143</v>
      </c>
      <c r="C4" s="611" t="s">
        <v>144</v>
      </c>
      <c r="D4" s="611" t="s">
        <v>179</v>
      </c>
      <c r="E4" s="611" t="s">
        <v>182</v>
      </c>
      <c r="F4" s="611"/>
      <c r="G4" s="611" t="s">
        <v>143</v>
      </c>
      <c r="H4" s="611" t="s">
        <v>144</v>
      </c>
      <c r="I4" s="611" t="s">
        <v>179</v>
      </c>
      <c r="J4" s="611" t="s">
        <v>182</v>
      </c>
    </row>
    <row r="5" spans="1:13" x14ac:dyDescent="0.2">
      <c r="A5" s="367" t="s">
        <v>153</v>
      </c>
      <c r="B5" s="94">
        <f>'GNA CCAA'!B5</f>
        <v>74.640609999999953</v>
      </c>
      <c r="C5" s="94">
        <f>'GNA CCAA'!C5</f>
        <v>2.7316800000000003</v>
      </c>
      <c r="D5" s="94">
        <f>'GO CCAA'!B5</f>
        <v>303.55425999999994</v>
      </c>
      <c r="E5" s="343">
        <f>SUM(B5:D5)</f>
        <v>380.92654999999991</v>
      </c>
      <c r="F5" s="94"/>
      <c r="G5" s="94">
        <f>'GNA CCAA'!F5</f>
        <v>844.13753000000111</v>
      </c>
      <c r="H5" s="94">
        <f>'GNA CCAA'!G5</f>
        <v>32.612589999999997</v>
      </c>
      <c r="I5" s="94">
        <f>'GO CCAA'!G5</f>
        <v>3490.7568899999942</v>
      </c>
      <c r="J5" s="343">
        <f>SUM(G5:I5)</f>
        <v>4367.5070099999957</v>
      </c>
    </row>
    <row r="6" spans="1:13" x14ac:dyDescent="0.2">
      <c r="A6" s="368" t="s">
        <v>154</v>
      </c>
      <c r="B6" s="96">
        <f>'GNA CCAA'!B6</f>
        <v>13.450289999999997</v>
      </c>
      <c r="C6" s="96">
        <f>'GNA CCAA'!C6</f>
        <v>0.53652</v>
      </c>
      <c r="D6" s="96">
        <f>'GO CCAA'!B6</f>
        <v>69.798319999999975</v>
      </c>
      <c r="E6" s="345">
        <f>SUM(B6:D6)</f>
        <v>83.785129999999967</v>
      </c>
      <c r="F6" s="96"/>
      <c r="G6" s="96">
        <f>'GNA CCAA'!F6</f>
        <v>157.78485000000001</v>
      </c>
      <c r="H6" s="96">
        <f>'GNA CCAA'!G6</f>
        <v>6.2468399999999979</v>
      </c>
      <c r="I6" s="96">
        <f>'GO CCAA'!G6</f>
        <v>810.00757000000112</v>
      </c>
      <c r="J6" s="345">
        <f t="shared" ref="J6:J24" si="0">SUM(G6:I6)</f>
        <v>974.03926000000115</v>
      </c>
    </row>
    <row r="7" spans="1:13" x14ac:dyDescent="0.2">
      <c r="A7" s="368" t="s">
        <v>155</v>
      </c>
      <c r="B7" s="96">
        <f>'GNA CCAA'!B7</f>
        <v>8.6619400000000013</v>
      </c>
      <c r="C7" s="96">
        <f>'GNA CCAA'!C7</f>
        <v>0.51079999999999992</v>
      </c>
      <c r="D7" s="96">
        <f>'GO CCAA'!B7</f>
        <v>34.55959</v>
      </c>
      <c r="E7" s="345">
        <f t="shared" ref="E7:E24" si="1">SUM(B7:D7)</f>
        <v>43.732330000000005</v>
      </c>
      <c r="F7" s="96"/>
      <c r="G7" s="96">
        <f>'GNA CCAA'!F7</f>
        <v>100.01712999999994</v>
      </c>
      <c r="H7" s="96">
        <f>'GNA CCAA'!G7</f>
        <v>5.7201400000000007</v>
      </c>
      <c r="I7" s="96">
        <f>'GO CCAA'!G7</f>
        <v>400.28458999999987</v>
      </c>
      <c r="J7" s="345">
        <f t="shared" si="0"/>
        <v>506.02185999999983</v>
      </c>
    </row>
    <row r="8" spans="1:13" x14ac:dyDescent="0.2">
      <c r="A8" s="368" t="s">
        <v>156</v>
      </c>
      <c r="B8" s="96">
        <f>'GNA CCAA'!B8</f>
        <v>22.462280000000003</v>
      </c>
      <c r="C8" s="96">
        <f>'GNA CCAA'!C8</f>
        <v>0.87452999999999981</v>
      </c>
      <c r="D8" s="96">
        <f>'GO CCAA'!B8</f>
        <v>33.515590000000003</v>
      </c>
      <c r="E8" s="345">
        <f t="shared" si="1"/>
        <v>56.852400000000003</v>
      </c>
      <c r="F8" s="96"/>
      <c r="G8" s="96">
        <f>'GNA CCAA'!F8</f>
        <v>244.37641999999997</v>
      </c>
      <c r="H8" s="96">
        <f>'GNA CCAA'!G8</f>
        <v>10.275409999999999</v>
      </c>
      <c r="I8" s="96">
        <f>'GO CCAA'!G8</f>
        <v>365.04283000000015</v>
      </c>
      <c r="J8" s="345">
        <f t="shared" si="0"/>
        <v>619.69466000000011</v>
      </c>
    </row>
    <row r="9" spans="1:13" x14ac:dyDescent="0.2">
      <c r="A9" s="368" t="s">
        <v>157</v>
      </c>
      <c r="B9" s="96">
        <f>'GNA CCAA'!B9</f>
        <v>36.339769999999994</v>
      </c>
      <c r="C9" s="96">
        <f>'GNA CCAA'!C9</f>
        <v>8.4799100000000003</v>
      </c>
      <c r="D9" s="96">
        <f>'GO CCAA'!B9</f>
        <v>57.548319999999997</v>
      </c>
      <c r="E9" s="345">
        <f t="shared" si="1"/>
        <v>102.36799999999999</v>
      </c>
      <c r="F9" s="96"/>
      <c r="G9" s="96">
        <f>'GNA CCAA'!F9</f>
        <v>420.81990999999988</v>
      </c>
      <c r="H9" s="96">
        <f>'GNA CCAA'!G9</f>
        <v>95.658449999999974</v>
      </c>
      <c r="I9" s="96">
        <f>'GO CCAA'!G9</f>
        <v>688.55300999999997</v>
      </c>
      <c r="J9" s="345">
        <f t="shared" si="0"/>
        <v>1205.0313699999997</v>
      </c>
    </row>
    <row r="10" spans="1:13" x14ac:dyDescent="0.2">
      <c r="A10" s="368" t="s">
        <v>158</v>
      </c>
      <c r="B10" s="96">
        <f>'GNA CCAA'!B10</f>
        <v>6.12026</v>
      </c>
      <c r="C10" s="96">
        <f>'GNA CCAA'!C10</f>
        <v>0.26400999999999997</v>
      </c>
      <c r="D10" s="96">
        <f>'GO CCAA'!B10</f>
        <v>26.250899999999998</v>
      </c>
      <c r="E10" s="345">
        <f t="shared" si="1"/>
        <v>32.635169999999995</v>
      </c>
      <c r="F10" s="96"/>
      <c r="G10" s="96">
        <f>'GNA CCAA'!F10</f>
        <v>73.864299999999957</v>
      </c>
      <c r="H10" s="96">
        <f>'GNA CCAA'!G10</f>
        <v>3.0630600000000006</v>
      </c>
      <c r="I10" s="96">
        <f>'GO CCAA'!G10</f>
        <v>301.61384000000015</v>
      </c>
      <c r="J10" s="345">
        <f t="shared" si="0"/>
        <v>378.54120000000012</v>
      </c>
    </row>
    <row r="11" spans="1:13" x14ac:dyDescent="0.2">
      <c r="A11" s="368" t="s">
        <v>159</v>
      </c>
      <c r="B11" s="96">
        <f>'GNA CCAA'!B11</f>
        <v>25.252440000000018</v>
      </c>
      <c r="C11" s="96">
        <f>'GNA CCAA'!C11</f>
        <v>1.1658499999999998</v>
      </c>
      <c r="D11" s="96">
        <f>'GO CCAA'!B11</f>
        <v>144.06141999999994</v>
      </c>
      <c r="E11" s="345">
        <f t="shared" si="1"/>
        <v>170.47970999999995</v>
      </c>
      <c r="F11" s="96"/>
      <c r="G11" s="96">
        <f>'GNA CCAA'!F11</f>
        <v>298.23087000000038</v>
      </c>
      <c r="H11" s="96">
        <f>'GNA CCAA'!G11</f>
        <v>14.462190000000037</v>
      </c>
      <c r="I11" s="96">
        <f>'GO CCAA'!G11</f>
        <v>1662.7649300000007</v>
      </c>
      <c r="J11" s="345">
        <f t="shared" si="0"/>
        <v>1975.4579900000012</v>
      </c>
    </row>
    <row r="12" spans="1:13" x14ac:dyDescent="0.2">
      <c r="A12" s="368" t="s">
        <v>512</v>
      </c>
      <c r="B12" s="96">
        <f>'GNA CCAA'!B12</f>
        <v>19.695830000000004</v>
      </c>
      <c r="C12" s="96">
        <f>'GNA CCAA'!C12</f>
        <v>0.63837999999999973</v>
      </c>
      <c r="D12" s="96">
        <f>'GO CCAA'!B12</f>
        <v>106.39672</v>
      </c>
      <c r="E12" s="345">
        <f t="shared" si="1"/>
        <v>126.73093</v>
      </c>
      <c r="F12" s="96"/>
      <c r="G12" s="96">
        <f>'GNA CCAA'!F12</f>
        <v>228.43336999999988</v>
      </c>
      <c r="H12" s="96">
        <f>'GNA CCAA'!G12</f>
        <v>8.142980000000005</v>
      </c>
      <c r="I12" s="96">
        <f>'GO CCAA'!G12</f>
        <v>1282.4022399999997</v>
      </c>
      <c r="J12" s="345">
        <f t="shared" si="0"/>
        <v>1518.9785899999995</v>
      </c>
    </row>
    <row r="13" spans="1:13" x14ac:dyDescent="0.2">
      <c r="A13" s="368" t="s">
        <v>160</v>
      </c>
      <c r="B13" s="96">
        <f>'GNA CCAA'!B13</f>
        <v>87.58571000000002</v>
      </c>
      <c r="C13" s="96">
        <f>'GNA CCAA'!C13</f>
        <v>4.1107899999999988</v>
      </c>
      <c r="D13" s="96">
        <f>'GO CCAA'!B13</f>
        <v>297.71190000000001</v>
      </c>
      <c r="E13" s="345">
        <f t="shared" si="1"/>
        <v>389.40840000000003</v>
      </c>
      <c r="F13" s="96"/>
      <c r="G13" s="96">
        <f>'GNA CCAA'!F13</f>
        <v>989.57616999999971</v>
      </c>
      <c r="H13" s="96">
        <f>'GNA CCAA'!G13</f>
        <v>46.096820000000044</v>
      </c>
      <c r="I13" s="96">
        <f>'GO CCAA'!G13</f>
        <v>3602.14959</v>
      </c>
      <c r="J13" s="345">
        <f t="shared" si="0"/>
        <v>4637.82258</v>
      </c>
    </row>
    <row r="14" spans="1:13" x14ac:dyDescent="0.2">
      <c r="A14" s="368" t="s">
        <v>161</v>
      </c>
      <c r="B14" s="96">
        <f>'GNA CCAA'!B14</f>
        <v>0.50451000000000001</v>
      </c>
      <c r="C14" s="96">
        <f>'GNA CCAA'!C14</f>
        <v>4.4269999999999997E-2</v>
      </c>
      <c r="D14" s="96">
        <f>'GO CCAA'!B14</f>
        <v>1.0575700000000001</v>
      </c>
      <c r="E14" s="345">
        <f t="shared" si="1"/>
        <v>1.6063500000000002</v>
      </c>
      <c r="F14" s="96"/>
      <c r="G14" s="96">
        <f>'GNA CCAA'!F14</f>
        <v>5.8378699999999997</v>
      </c>
      <c r="H14" s="96">
        <f>'GNA CCAA'!G14</f>
        <v>0.57210000000000005</v>
      </c>
      <c r="I14" s="96">
        <f>'GO CCAA'!G14</f>
        <v>13.33447</v>
      </c>
      <c r="J14" s="345">
        <f t="shared" si="0"/>
        <v>19.744439999999997</v>
      </c>
    </row>
    <row r="15" spans="1:13" x14ac:dyDescent="0.2">
      <c r="A15" s="368" t="s">
        <v>162</v>
      </c>
      <c r="B15" s="96">
        <f>'GNA CCAA'!B15</f>
        <v>54.424770000000002</v>
      </c>
      <c r="C15" s="96">
        <f>'GNA CCAA'!C15</f>
        <v>2.1434600000000001</v>
      </c>
      <c r="D15" s="96">
        <f>'GO CCAA'!B15</f>
        <v>174.6491</v>
      </c>
      <c r="E15" s="345">
        <f t="shared" si="1"/>
        <v>231.21733</v>
      </c>
      <c r="F15" s="96"/>
      <c r="G15" s="96">
        <f>'GNA CCAA'!F15</f>
        <v>639.88195999999971</v>
      </c>
      <c r="H15" s="96">
        <f>'GNA CCAA'!G15</f>
        <v>24.417630000000006</v>
      </c>
      <c r="I15" s="96">
        <f>'GO CCAA'!G15</f>
        <v>2041.9053599999997</v>
      </c>
      <c r="J15" s="345">
        <f t="shared" si="0"/>
        <v>2706.2049499999994</v>
      </c>
      <c r="L15" s="92"/>
      <c r="M15" s="92"/>
    </row>
    <row r="16" spans="1:13" x14ac:dyDescent="0.2">
      <c r="A16" s="368" t="s">
        <v>163</v>
      </c>
      <c r="B16" s="96">
        <f>'GNA CCAA'!B16</f>
        <v>8.8554099999999973</v>
      </c>
      <c r="C16" s="96">
        <f>'GNA CCAA'!C16</f>
        <v>0.26144000000000001</v>
      </c>
      <c r="D16" s="96">
        <f>'GO CCAA'!B16</f>
        <v>56.785750000000007</v>
      </c>
      <c r="E16" s="345">
        <f t="shared" si="1"/>
        <v>65.902600000000007</v>
      </c>
      <c r="F16" s="96"/>
      <c r="G16" s="96">
        <f>'GNA CCAA'!F16</f>
        <v>104.52134000000008</v>
      </c>
      <c r="H16" s="96">
        <f>'GNA CCAA'!G16</f>
        <v>3.1063999999999981</v>
      </c>
      <c r="I16" s="96">
        <f>'GO CCAA'!G16</f>
        <v>667.48349999999994</v>
      </c>
      <c r="J16" s="345">
        <f t="shared" si="0"/>
        <v>775.11123999999995</v>
      </c>
    </row>
    <row r="17" spans="1:10" x14ac:dyDescent="0.2">
      <c r="A17" s="368" t="s">
        <v>164</v>
      </c>
      <c r="B17" s="96">
        <f>'GNA CCAA'!B17</f>
        <v>23.005289999999999</v>
      </c>
      <c r="C17" s="96">
        <f>'GNA CCAA'!C17</f>
        <v>1.0819800000000002</v>
      </c>
      <c r="D17" s="96">
        <f>'GO CCAA'!B17</f>
        <v>114.36134000000003</v>
      </c>
      <c r="E17" s="345">
        <f t="shared" si="1"/>
        <v>138.44861000000003</v>
      </c>
      <c r="F17" s="96"/>
      <c r="G17" s="96">
        <f>'GNA CCAA'!F17</f>
        <v>271.85834999999986</v>
      </c>
      <c r="H17" s="96">
        <f>'GNA CCAA'!G17</f>
        <v>13.077890000000004</v>
      </c>
      <c r="I17" s="96">
        <f>'GO CCAA'!G17</f>
        <v>1365.363579999999</v>
      </c>
      <c r="J17" s="345">
        <f t="shared" si="0"/>
        <v>1650.2998199999988</v>
      </c>
    </row>
    <row r="18" spans="1:10" x14ac:dyDescent="0.2">
      <c r="A18" s="368" t="s">
        <v>165</v>
      </c>
      <c r="B18" s="96">
        <f>'GNA CCAA'!B18</f>
        <v>2.597</v>
      </c>
      <c r="C18" s="96">
        <f>'GNA CCAA'!C18</f>
        <v>9.3810000000000004E-2</v>
      </c>
      <c r="D18" s="96">
        <f>'GO CCAA'!B18</f>
        <v>14.436109999999998</v>
      </c>
      <c r="E18" s="345">
        <f t="shared" si="1"/>
        <v>17.126919999999998</v>
      </c>
      <c r="F18" s="96"/>
      <c r="G18" s="96">
        <f>'GNA CCAA'!F18</f>
        <v>27.217370000000006</v>
      </c>
      <c r="H18" s="96">
        <f>'GNA CCAA'!G18</f>
        <v>1.1610299999999998</v>
      </c>
      <c r="I18" s="96">
        <f>'GO CCAA'!G18</f>
        <v>151.32320999999996</v>
      </c>
      <c r="J18" s="345">
        <f t="shared" si="0"/>
        <v>179.70160999999996</v>
      </c>
    </row>
    <row r="19" spans="1:10" x14ac:dyDescent="0.2">
      <c r="A19" s="368" t="s">
        <v>166</v>
      </c>
      <c r="B19" s="96">
        <f>'GNA CCAA'!B19</f>
        <v>62.149809999999995</v>
      </c>
      <c r="C19" s="96">
        <f>'GNA CCAA'!C19</f>
        <v>2.2023100000000002</v>
      </c>
      <c r="D19" s="96">
        <f>'GO CCAA'!B19</f>
        <v>154.64934</v>
      </c>
      <c r="E19" s="345">
        <f t="shared" si="1"/>
        <v>219.00146000000001</v>
      </c>
      <c r="F19" s="96"/>
      <c r="G19" s="96">
        <f>'GNA CCAA'!F19</f>
        <v>718.27954999999997</v>
      </c>
      <c r="H19" s="96">
        <f>'GNA CCAA'!G19</f>
        <v>26.539089999999998</v>
      </c>
      <c r="I19" s="96">
        <f>'GO CCAA'!G19</f>
        <v>1845.8750700000019</v>
      </c>
      <c r="J19" s="345">
        <f t="shared" si="0"/>
        <v>2590.6937100000018</v>
      </c>
    </row>
    <row r="20" spans="1:10" x14ac:dyDescent="0.2">
      <c r="A20" s="368" t="s">
        <v>167</v>
      </c>
      <c r="B20" s="96">
        <f>'GNA CCAA'!B20</f>
        <v>0.59401000000000004</v>
      </c>
      <c r="C20" s="493">
        <f>'GNA CCAA'!C20</f>
        <v>0</v>
      </c>
      <c r="D20" s="96">
        <f>'GO CCAA'!B20</f>
        <v>1.12723</v>
      </c>
      <c r="E20" s="345">
        <f t="shared" si="1"/>
        <v>1.7212399999999999</v>
      </c>
      <c r="F20" s="96"/>
      <c r="G20" s="96">
        <f>'GNA CCAA'!F20</f>
        <v>6.5399500000000019</v>
      </c>
      <c r="H20" s="493">
        <f>'GNA CCAA'!G20</f>
        <v>0</v>
      </c>
      <c r="I20" s="96">
        <f>'GO CCAA'!G20</f>
        <v>14.1235</v>
      </c>
      <c r="J20" s="345">
        <f t="shared" si="0"/>
        <v>20.663450000000001</v>
      </c>
    </row>
    <row r="21" spans="1:10" x14ac:dyDescent="0.2">
      <c r="A21" s="368" t="s">
        <v>168</v>
      </c>
      <c r="B21" s="96">
        <f>'GNA CCAA'!B21</f>
        <v>12.891720000000001</v>
      </c>
      <c r="C21" s="96">
        <f>'GNA CCAA'!C21</f>
        <v>0.53181999999999996</v>
      </c>
      <c r="D21" s="96">
        <f>'GO CCAA'!B21</f>
        <v>80.667180000000002</v>
      </c>
      <c r="E21" s="345">
        <f t="shared" si="1"/>
        <v>94.090720000000005</v>
      </c>
      <c r="F21" s="96"/>
      <c r="G21" s="96">
        <f>'GNA CCAA'!F21</f>
        <v>151.27291999999994</v>
      </c>
      <c r="H21" s="96">
        <f>'GNA CCAA'!G21</f>
        <v>6.1668600000000025</v>
      </c>
      <c r="I21" s="96">
        <f>'GO CCAA'!G21</f>
        <v>919.94490999999994</v>
      </c>
      <c r="J21" s="345">
        <f t="shared" si="0"/>
        <v>1077.3846899999999</v>
      </c>
    </row>
    <row r="22" spans="1:10" x14ac:dyDescent="0.2">
      <c r="A22" s="368" t="s">
        <v>169</v>
      </c>
      <c r="B22" s="96">
        <f>'GNA CCAA'!B22</f>
        <v>7.0256799999999995</v>
      </c>
      <c r="C22" s="96">
        <f>'GNA CCAA'!C22</f>
        <v>0.22594999999999996</v>
      </c>
      <c r="D22" s="96">
        <f>'GO CCAA'!B22</f>
        <v>54.960660000000004</v>
      </c>
      <c r="E22" s="345">
        <f t="shared" si="1"/>
        <v>62.212290000000003</v>
      </c>
      <c r="F22" s="96"/>
      <c r="G22" s="96">
        <f>'GNA CCAA'!F22</f>
        <v>76.10184000000001</v>
      </c>
      <c r="H22" s="96">
        <f>'GNA CCAA'!G22</f>
        <v>2.4995800000000008</v>
      </c>
      <c r="I22" s="96">
        <f>'GO CCAA'!G22</f>
        <v>599.13566000000014</v>
      </c>
      <c r="J22" s="345">
        <f t="shared" si="0"/>
        <v>677.73708000000011</v>
      </c>
    </row>
    <row r="23" spans="1:10" x14ac:dyDescent="0.2">
      <c r="A23" s="369" t="s">
        <v>170</v>
      </c>
      <c r="B23" s="96">
        <f>'GNA CCAA'!B23</f>
        <v>19.322039999999998</v>
      </c>
      <c r="C23" s="96">
        <f>'GNA CCAA'!C23</f>
        <v>0.87136999999999976</v>
      </c>
      <c r="D23" s="96">
        <f>'GO CCAA'!B23</f>
        <v>142.25538</v>
      </c>
      <c r="E23" s="345">
        <f t="shared" si="1"/>
        <v>162.44879</v>
      </c>
      <c r="F23" s="96"/>
      <c r="G23" s="96">
        <f>'GNA CCAA'!F23</f>
        <v>206.18574000000027</v>
      </c>
      <c r="H23" s="96">
        <f>'GNA CCAA'!G23</f>
        <v>10.252379999999995</v>
      </c>
      <c r="I23" s="96">
        <f>'GO CCAA'!G23</f>
        <v>1672.6165999999985</v>
      </c>
      <c r="J23" s="345">
        <f t="shared" si="0"/>
        <v>1889.0547199999987</v>
      </c>
    </row>
    <row r="24" spans="1:10" x14ac:dyDescent="0.2">
      <c r="A24" s="370" t="s">
        <v>430</v>
      </c>
      <c r="B24" s="100">
        <f>'GNA CCAA'!B24</f>
        <v>485.57937000000004</v>
      </c>
      <c r="C24" s="100">
        <f>'GNA CCAA'!C24</f>
        <v>26.768879999999992</v>
      </c>
      <c r="D24" s="100">
        <f>'GO CCAA'!B24</f>
        <v>1868.3466799999994</v>
      </c>
      <c r="E24" s="100">
        <f t="shared" si="1"/>
        <v>2380.6949299999997</v>
      </c>
      <c r="F24" s="100"/>
      <c r="G24" s="100">
        <f>'GNA CCAA'!F24</f>
        <v>5564.9374399999788</v>
      </c>
      <c r="H24" s="371">
        <f>'GNA CCAA'!G24</f>
        <v>310.07144000000022</v>
      </c>
      <c r="I24" s="100">
        <f>'GO CCAA'!G24</f>
        <v>21894.681349999984</v>
      </c>
      <c r="J24" s="100">
        <f t="shared" si="0"/>
        <v>27769.690229999964</v>
      </c>
    </row>
    <row r="25" spans="1:10" x14ac:dyDescent="0.2">
      <c r="J25" s="79" t="s">
        <v>220</v>
      </c>
    </row>
    <row r="26" spans="1:10" x14ac:dyDescent="0.2">
      <c r="A26" s="347" t="s">
        <v>435</v>
      </c>
      <c r="G26" s="58"/>
      <c r="H26" s="58"/>
      <c r="I26" s="58"/>
      <c r="J26" s="58"/>
    </row>
    <row r="27" spans="1:10" x14ac:dyDescent="0.2">
      <c r="A27" s="101" t="s">
        <v>221</v>
      </c>
      <c r="G27" s="58"/>
      <c r="H27" s="58"/>
      <c r="I27" s="58"/>
      <c r="J27" s="58"/>
    </row>
    <row r="28" spans="1:10" ht="18" x14ac:dyDescent="0.25">
      <c r="A28" s="102"/>
      <c r="E28" s="783"/>
      <c r="F28" s="783"/>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39" priority="5" operator="between">
      <formula>0</formula>
      <formula>0.5</formula>
    </cfRule>
    <cfRule type="cellIs" dxfId="138" priority="6" operator="between">
      <formula>0</formula>
      <formula>0.49</formula>
    </cfRule>
  </conditionalFormatting>
  <conditionalFormatting sqref="E6:E23">
    <cfRule type="cellIs" dxfId="137" priority="3" operator="between">
      <formula>0</formula>
      <formula>0.5</formula>
    </cfRule>
    <cfRule type="cellIs" dxfId="136" priority="4" operator="between">
      <formula>0</formula>
      <formula>0.49</formula>
    </cfRule>
  </conditionalFormatting>
  <conditionalFormatting sqref="J6:J23">
    <cfRule type="cellIs" dxfId="135" priority="1" operator="between">
      <formula>0</formula>
      <formula>0.5</formula>
    </cfRule>
    <cfRule type="cellIs" dxfId="134"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115" zoomScaleNormal="115"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3">
        <f>INDICE!A3</f>
        <v>45047</v>
      </c>
      <c r="C3" s="774"/>
      <c r="D3" s="774" t="s">
        <v>115</v>
      </c>
      <c r="E3" s="774"/>
      <c r="F3" s="774" t="s">
        <v>116</v>
      </c>
      <c r="G3" s="774"/>
      <c r="H3" s="77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3">
        <v>565.8322999999998</v>
      </c>
      <c r="C5" s="86">
        <v>6.7579046857270963</v>
      </c>
      <c r="D5" s="85">
        <v>2454.7358799999997</v>
      </c>
      <c r="E5" s="86">
        <v>16.129748721642905</v>
      </c>
      <c r="F5" s="85">
        <v>6211.817039999999</v>
      </c>
      <c r="G5" s="86">
        <v>29.86471413234521</v>
      </c>
      <c r="H5" s="384">
        <v>99.997177878044241</v>
      </c>
    </row>
    <row r="6" spans="1:65" x14ac:dyDescent="0.2">
      <c r="A6" s="84" t="s">
        <v>141</v>
      </c>
      <c r="B6" s="345">
        <v>1.959E-2</v>
      </c>
      <c r="C6" s="348">
        <v>5.1072522982643337E-2</v>
      </c>
      <c r="D6" s="96">
        <v>8.2610000000000003E-2</v>
      </c>
      <c r="E6" s="348">
        <v>73.077728891682398</v>
      </c>
      <c r="F6" s="96">
        <v>0.17531000000000002</v>
      </c>
      <c r="G6" s="348">
        <v>26.222190222478254</v>
      </c>
      <c r="H6" s="479">
        <v>2.8221219557683463E-3</v>
      </c>
    </row>
    <row r="7" spans="1:65" x14ac:dyDescent="0.2">
      <c r="A7" s="60" t="s">
        <v>114</v>
      </c>
      <c r="B7" s="61">
        <v>565.8518899999998</v>
      </c>
      <c r="C7" s="87">
        <v>6.7576569284676227</v>
      </c>
      <c r="D7" s="61">
        <v>2454.8184899999997</v>
      </c>
      <c r="E7" s="87">
        <v>16.131034596394215</v>
      </c>
      <c r="F7" s="61">
        <v>6211.9923499999986</v>
      </c>
      <c r="G7" s="87">
        <v>29.864608369460687</v>
      </c>
      <c r="H7" s="87">
        <v>100</v>
      </c>
    </row>
    <row r="8" spans="1:65" x14ac:dyDescent="0.2">
      <c r="H8" s="79" t="s">
        <v>220</v>
      </c>
    </row>
    <row r="9" spans="1:65" x14ac:dyDescent="0.2">
      <c r="A9" s="80" t="s">
        <v>479</v>
      </c>
    </row>
    <row r="10" spans="1:65" x14ac:dyDescent="0.2">
      <c r="A10" s="133" t="s">
        <v>532</v>
      </c>
    </row>
    <row r="13" spans="1:65" x14ac:dyDescent="0.2">
      <c r="B13" s="85"/>
    </row>
  </sheetData>
  <mergeCells count="3">
    <mergeCell ref="B3:C3"/>
    <mergeCell ref="D3:E3"/>
    <mergeCell ref="F3:H3"/>
  </mergeCells>
  <conditionalFormatting sqref="B6">
    <cfRule type="cellIs" dxfId="133" priority="7" operator="between">
      <formula>0</formula>
      <formula>0.5</formula>
    </cfRule>
    <cfRule type="cellIs" dxfId="132" priority="8" operator="between">
      <formula>0</formula>
      <formula>0.49</formula>
    </cfRule>
  </conditionalFormatting>
  <conditionalFormatting sqref="D6">
    <cfRule type="cellIs" dxfId="131" priority="5" operator="between">
      <formula>0</formula>
      <formula>0.5</formula>
    </cfRule>
    <cfRule type="cellIs" dxfId="130" priority="6" operator="between">
      <formula>0</formula>
      <formula>0.49</formula>
    </cfRule>
  </conditionalFormatting>
  <conditionalFormatting sqref="F6">
    <cfRule type="cellIs" dxfId="129" priority="3" operator="between">
      <formula>0</formula>
      <formula>0.5</formula>
    </cfRule>
    <cfRule type="cellIs" dxfId="128" priority="4" operator="between">
      <formula>0</formula>
      <formula>0.49</formula>
    </cfRule>
  </conditionalFormatting>
  <conditionalFormatting sqref="H6">
    <cfRule type="cellIs" dxfId="127" priority="1" operator="between">
      <formula>0</formula>
      <formula>0.5</formula>
    </cfRule>
    <cfRule type="cellIs" dxfId="126"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110" zoomScaleNormal="11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2" t="s">
        <v>151</v>
      </c>
    </row>
    <row r="3" spans="1:65" s="81" customFormat="1" x14ac:dyDescent="0.2">
      <c r="A3" s="70"/>
      <c r="B3" s="773">
        <f>INDICE!A3</f>
        <v>45047</v>
      </c>
      <c r="C3" s="774"/>
      <c r="D3" s="774" t="s">
        <v>115</v>
      </c>
      <c r="E3" s="774"/>
      <c r="F3" s="774" t="s">
        <v>116</v>
      </c>
      <c r="G3" s="774"/>
      <c r="H3" s="77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3">
        <v>101.82204999999998</v>
      </c>
      <c r="C5" s="86">
        <v>-22.053261919574734</v>
      </c>
      <c r="D5" s="85">
        <v>486.31558000000001</v>
      </c>
      <c r="E5" s="73">
        <v>-20.865665757076776</v>
      </c>
      <c r="F5" s="85">
        <v>1292.90597</v>
      </c>
      <c r="G5" s="86">
        <v>-10.814484665170211</v>
      </c>
      <c r="H5" s="384">
        <v>17.389908065714437</v>
      </c>
    </row>
    <row r="6" spans="1:65" x14ac:dyDescent="0.2">
      <c r="A6" s="84" t="s">
        <v>195</v>
      </c>
      <c r="B6" s="383">
        <v>495.10590999999999</v>
      </c>
      <c r="C6" s="86">
        <v>-12.772802183180337</v>
      </c>
      <c r="D6" s="85">
        <v>2470.0868</v>
      </c>
      <c r="E6" s="86">
        <v>0.65160578472450259</v>
      </c>
      <c r="F6" s="85">
        <v>6141.9002699999992</v>
      </c>
      <c r="G6" s="86">
        <v>12.63598857053683</v>
      </c>
      <c r="H6" s="384">
        <v>82.610091934285563</v>
      </c>
    </row>
    <row r="7" spans="1:65" x14ac:dyDescent="0.2">
      <c r="A7" s="60" t="s">
        <v>438</v>
      </c>
      <c r="B7" s="61">
        <v>596.92795999999998</v>
      </c>
      <c r="C7" s="87">
        <v>-14.509049571630076</v>
      </c>
      <c r="D7" s="61">
        <v>2956.40238</v>
      </c>
      <c r="E7" s="87">
        <v>-3.6575725927744394</v>
      </c>
      <c r="F7" s="61">
        <v>7434.806239999999</v>
      </c>
      <c r="G7" s="87">
        <v>7.7108980380618322</v>
      </c>
      <c r="H7" s="87">
        <v>100</v>
      </c>
    </row>
    <row r="8" spans="1:65" x14ac:dyDescent="0.2">
      <c r="A8" s="66" t="s">
        <v>427</v>
      </c>
      <c r="B8" s="423">
        <v>466.39146999999997</v>
      </c>
      <c r="C8" s="612">
        <v>-12.975305750267447</v>
      </c>
      <c r="D8" s="421">
        <v>2331.4729600000001</v>
      </c>
      <c r="E8" s="612">
        <v>0.99316745466940626</v>
      </c>
      <c r="F8" s="421">
        <v>5800.460680000001</v>
      </c>
      <c r="G8" s="612">
        <v>14.4372691683967</v>
      </c>
      <c r="H8" s="730">
        <v>78.017644209649262</v>
      </c>
    </row>
    <row r="9" spans="1:65" x14ac:dyDescent="0.2">
      <c r="H9" s="79" t="s">
        <v>220</v>
      </c>
    </row>
    <row r="10" spans="1:65" x14ac:dyDescent="0.2">
      <c r="A10" s="80" t="s">
        <v>479</v>
      </c>
    </row>
    <row r="11" spans="1:65" x14ac:dyDescent="0.2">
      <c r="A11" s="80" t="s">
        <v>439</v>
      </c>
    </row>
    <row r="12" spans="1:65" x14ac:dyDescent="0.2">
      <c r="A12" s="133" t="s">
        <v>532</v>
      </c>
    </row>
  </sheetData>
  <mergeCells count="3">
    <mergeCell ref="B3:C3"/>
    <mergeCell ref="D3:E3"/>
    <mergeCell ref="F3:H3"/>
  </mergeCells>
  <conditionalFormatting sqref="E5">
    <cfRule type="cellIs" dxfId="125"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4.1" customHeight="1" x14ac:dyDescent="0.2">
      <c r="A3" s="90"/>
      <c r="B3" s="284">
        <f>INDICE!A3</f>
        <v>45047</v>
      </c>
      <c r="C3" s="613" t="s">
        <v>116</v>
      </c>
    </row>
    <row r="4" spans="1:3" x14ac:dyDescent="0.2">
      <c r="A4" s="367" t="s">
        <v>153</v>
      </c>
      <c r="B4" s="343">
        <v>1.28454</v>
      </c>
      <c r="C4" s="94">
        <v>56.716060000000006</v>
      </c>
    </row>
    <row r="5" spans="1:3" x14ac:dyDescent="0.2">
      <c r="A5" s="368" t="s">
        <v>154</v>
      </c>
      <c r="B5" s="345">
        <v>0.36119999999999997</v>
      </c>
      <c r="C5" s="96">
        <v>6.5249800000000002</v>
      </c>
    </row>
    <row r="6" spans="1:3" x14ac:dyDescent="0.2">
      <c r="A6" s="368" t="s">
        <v>155</v>
      </c>
      <c r="B6" s="345">
        <v>1.9801799999999998</v>
      </c>
      <c r="C6" s="96">
        <v>74.046750000000003</v>
      </c>
    </row>
    <row r="7" spans="1:3" x14ac:dyDescent="0.2">
      <c r="A7" s="368" t="s">
        <v>156</v>
      </c>
      <c r="B7" s="345">
        <v>0</v>
      </c>
      <c r="C7" s="96">
        <v>4.1216299999999997</v>
      </c>
    </row>
    <row r="8" spans="1:3" x14ac:dyDescent="0.2">
      <c r="A8" s="368" t="s">
        <v>157</v>
      </c>
      <c r="B8" s="345">
        <v>77.907250000000005</v>
      </c>
      <c r="C8" s="96">
        <v>797.49165000000016</v>
      </c>
    </row>
    <row r="9" spans="1:3" x14ac:dyDescent="0.2">
      <c r="A9" s="368" t="s">
        <v>158</v>
      </c>
      <c r="B9" s="345">
        <v>0.35819999999999996</v>
      </c>
      <c r="C9" s="96">
        <v>5.0326300000000002</v>
      </c>
    </row>
    <row r="10" spans="1:3" x14ac:dyDescent="0.2">
      <c r="A10" s="368" t="s">
        <v>159</v>
      </c>
      <c r="B10" s="345">
        <v>1.1984199999999998</v>
      </c>
      <c r="C10" s="96">
        <v>29.639270000000014</v>
      </c>
    </row>
    <row r="11" spans="1:3" x14ac:dyDescent="0.2">
      <c r="A11" s="368" t="s">
        <v>512</v>
      </c>
      <c r="B11" s="345">
        <v>0.32246000000000002</v>
      </c>
      <c r="C11" s="96">
        <v>16.468059999999998</v>
      </c>
    </row>
    <row r="12" spans="1:3" x14ac:dyDescent="0.2">
      <c r="A12" s="368" t="s">
        <v>160</v>
      </c>
      <c r="B12" s="345">
        <v>0.58563999999999994</v>
      </c>
      <c r="C12" s="96">
        <v>14.644140000000002</v>
      </c>
    </row>
    <row r="13" spans="1:3" x14ac:dyDescent="0.2">
      <c r="A13" s="368" t="s">
        <v>161</v>
      </c>
      <c r="B13" s="345">
        <v>2.2989999999999999</v>
      </c>
      <c r="C13" s="96">
        <v>40.080580000000005</v>
      </c>
    </row>
    <row r="14" spans="1:3" x14ac:dyDescent="0.2">
      <c r="A14" s="368" t="s">
        <v>162</v>
      </c>
      <c r="B14" s="345">
        <v>0.16062000000000001</v>
      </c>
      <c r="C14" s="96">
        <v>7.3145700000000016</v>
      </c>
    </row>
    <row r="15" spans="1:3" x14ac:dyDescent="0.2">
      <c r="A15" s="368" t="s">
        <v>163</v>
      </c>
      <c r="B15" s="345">
        <v>0.44565999999999995</v>
      </c>
      <c r="C15" s="96">
        <v>3.7319199999999992</v>
      </c>
    </row>
    <row r="16" spans="1:3" x14ac:dyDescent="0.2">
      <c r="A16" s="368" t="s">
        <v>164</v>
      </c>
      <c r="B16" s="345">
        <v>10.64222</v>
      </c>
      <c r="C16" s="96">
        <v>178.33553999999998</v>
      </c>
    </row>
    <row r="17" spans="1:3" x14ac:dyDescent="0.2">
      <c r="A17" s="368" t="s">
        <v>165</v>
      </c>
      <c r="B17" s="345">
        <v>0.11722</v>
      </c>
      <c r="C17" s="96">
        <v>1.0949999999999998</v>
      </c>
    </row>
    <row r="18" spans="1:3" x14ac:dyDescent="0.2">
      <c r="A18" s="368" t="s">
        <v>166</v>
      </c>
      <c r="B18" s="345">
        <v>0.41459999999999997</v>
      </c>
      <c r="C18" s="96">
        <v>3.0255700000000001</v>
      </c>
    </row>
    <row r="19" spans="1:3" x14ac:dyDescent="0.2">
      <c r="A19" s="368" t="s">
        <v>167</v>
      </c>
      <c r="B19" s="345">
        <v>2.4929999999999999</v>
      </c>
      <c r="C19" s="96">
        <v>40.194129999999994</v>
      </c>
    </row>
    <row r="20" spans="1:3" x14ac:dyDescent="0.2">
      <c r="A20" s="368" t="s">
        <v>168</v>
      </c>
      <c r="B20" s="345">
        <v>0.42172000000000004</v>
      </c>
      <c r="C20" s="96">
        <v>5.4336900000000004</v>
      </c>
    </row>
    <row r="21" spans="1:3" x14ac:dyDescent="0.2">
      <c r="A21" s="368" t="s">
        <v>169</v>
      </c>
      <c r="B21" s="345">
        <v>0.26948</v>
      </c>
      <c r="C21" s="96">
        <v>3.1430199999999999</v>
      </c>
    </row>
    <row r="22" spans="1:3" x14ac:dyDescent="0.2">
      <c r="A22" s="369" t="s">
        <v>170</v>
      </c>
      <c r="B22" s="345">
        <v>0.56064000000000003</v>
      </c>
      <c r="C22" s="96">
        <v>5.8667799999999994</v>
      </c>
    </row>
    <row r="23" spans="1:3" x14ac:dyDescent="0.2">
      <c r="A23" s="370" t="s">
        <v>430</v>
      </c>
      <c r="B23" s="100">
        <v>101.82205000000003</v>
      </c>
      <c r="C23" s="100">
        <v>1292.9059699999993</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7">
    <cfRule type="cellIs" dxfId="124" priority="1" stopIfTrue="1" operator="equal">
      <formula>0</formula>
    </cfRule>
  </conditionalFormatting>
  <conditionalFormatting sqref="B5:C22">
    <cfRule type="cellIs" dxfId="123" priority="2" operator="between">
      <formula>0</formula>
      <formula>0.5</formula>
    </cfRule>
    <cfRule type="cellIs" dxfId="122"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activeCell="D29" sqref="D29"/>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3" t="s">
        <v>0</v>
      </c>
      <c r="B1" s="763"/>
      <c r="C1" s="763"/>
      <c r="D1" s="763"/>
      <c r="E1" s="763"/>
      <c r="F1" s="763"/>
    </row>
    <row r="2" spans="1:6" ht="12.75" x14ac:dyDescent="0.2">
      <c r="A2" s="764"/>
      <c r="B2" s="764"/>
      <c r="C2" s="764"/>
      <c r="D2" s="764"/>
      <c r="E2" s="764"/>
      <c r="F2" s="764"/>
    </row>
    <row r="3" spans="1:6" ht="29.85" customHeight="1" x14ac:dyDescent="0.25">
      <c r="A3" s="20"/>
      <c r="B3" s="21" t="s">
        <v>42</v>
      </c>
      <c r="C3" s="21" t="s">
        <v>43</v>
      </c>
      <c r="D3" s="22" t="s">
        <v>44</v>
      </c>
      <c r="E3" s="22" t="s">
        <v>416</v>
      </c>
      <c r="F3" s="455" t="s">
        <v>417</v>
      </c>
    </row>
    <row r="4" spans="1:6" ht="12.75" x14ac:dyDescent="0.2">
      <c r="A4" s="23" t="s">
        <v>45</v>
      </c>
      <c r="B4" s="283"/>
      <c r="C4" s="283"/>
      <c r="D4" s="283"/>
      <c r="E4" s="283"/>
      <c r="F4" s="455"/>
    </row>
    <row r="5" spans="1:6" ht="12.75" x14ac:dyDescent="0.2">
      <c r="A5" s="24" t="s">
        <v>46</v>
      </c>
      <c r="B5" s="25" t="s">
        <v>534</v>
      </c>
      <c r="C5" s="26" t="s">
        <v>47</v>
      </c>
      <c r="D5" s="27">
        <v>4521.3850999999995</v>
      </c>
      <c r="E5" s="293">
        <v>4752.4968999999983</v>
      </c>
      <c r="F5" s="28" t="s">
        <v>693</v>
      </c>
    </row>
    <row r="6" spans="1:6" ht="12.75" x14ac:dyDescent="0.2">
      <c r="A6" s="19" t="s">
        <v>410</v>
      </c>
      <c r="B6" s="28" t="s">
        <v>534</v>
      </c>
      <c r="C6" s="29" t="s">
        <v>47</v>
      </c>
      <c r="D6" s="30">
        <v>179.83435000000003</v>
      </c>
      <c r="E6" s="294">
        <v>166.93765999999997</v>
      </c>
      <c r="F6" s="28" t="s">
        <v>693</v>
      </c>
    </row>
    <row r="7" spans="1:6" ht="12.75" x14ac:dyDescent="0.2">
      <c r="A7" s="19" t="s">
        <v>48</v>
      </c>
      <c r="B7" s="28" t="s">
        <v>534</v>
      </c>
      <c r="C7" s="29" t="s">
        <v>47</v>
      </c>
      <c r="D7" s="30">
        <v>490.63328999999999</v>
      </c>
      <c r="E7" s="294">
        <v>512.7255399999998</v>
      </c>
      <c r="F7" s="28" t="s">
        <v>693</v>
      </c>
    </row>
    <row r="8" spans="1:6" ht="12.75" x14ac:dyDescent="0.2">
      <c r="A8" s="19" t="s">
        <v>49</v>
      </c>
      <c r="B8" s="28" t="s">
        <v>534</v>
      </c>
      <c r="C8" s="29" t="s">
        <v>47</v>
      </c>
      <c r="D8" s="30">
        <v>544.43552</v>
      </c>
      <c r="E8" s="294">
        <v>565.8518899999998</v>
      </c>
      <c r="F8" s="28" t="s">
        <v>693</v>
      </c>
    </row>
    <row r="9" spans="1:6" ht="12.75" x14ac:dyDescent="0.2">
      <c r="A9" s="19" t="s">
        <v>567</v>
      </c>
      <c r="B9" s="28" t="s">
        <v>534</v>
      </c>
      <c r="C9" s="29" t="s">
        <v>47</v>
      </c>
      <c r="D9" s="30">
        <v>1725.4876500000005</v>
      </c>
      <c r="E9" s="294">
        <v>1868.7274999999993</v>
      </c>
      <c r="F9" s="28" t="s">
        <v>693</v>
      </c>
    </row>
    <row r="10" spans="1:6" ht="12.75" x14ac:dyDescent="0.2">
      <c r="A10" s="31" t="s">
        <v>50</v>
      </c>
      <c r="B10" s="32" t="s">
        <v>534</v>
      </c>
      <c r="C10" s="33" t="s">
        <v>510</v>
      </c>
      <c r="D10" s="34">
        <v>24543.628000000001</v>
      </c>
      <c r="E10" s="295">
        <v>24388.278000000002</v>
      </c>
      <c r="F10" s="32" t="s">
        <v>693</v>
      </c>
    </row>
    <row r="11" spans="1:6" ht="12.75" x14ac:dyDescent="0.2">
      <c r="A11" s="35" t="s">
        <v>51</v>
      </c>
      <c r="B11" s="36"/>
      <c r="C11" s="37"/>
      <c r="D11" s="38"/>
      <c r="E11" s="38"/>
      <c r="F11" s="454"/>
    </row>
    <row r="12" spans="1:6" ht="12.75" x14ac:dyDescent="0.2">
      <c r="A12" s="19" t="s">
        <v>52</v>
      </c>
      <c r="B12" s="28" t="s">
        <v>534</v>
      </c>
      <c r="C12" s="29" t="s">
        <v>47</v>
      </c>
      <c r="D12" s="30">
        <v>5619.3099999999995</v>
      </c>
      <c r="E12" s="294">
        <v>4796.7877000000008</v>
      </c>
      <c r="F12" s="25" t="s">
        <v>693</v>
      </c>
    </row>
    <row r="13" spans="1:6" ht="12.75" x14ac:dyDescent="0.2">
      <c r="A13" s="19" t="s">
        <v>53</v>
      </c>
      <c r="B13" s="28" t="s">
        <v>534</v>
      </c>
      <c r="C13" s="29" t="s">
        <v>54</v>
      </c>
      <c r="D13" s="30">
        <v>38410.485119999998</v>
      </c>
      <c r="E13" s="294">
        <v>34683.430359999998</v>
      </c>
      <c r="F13" s="28" t="s">
        <v>693</v>
      </c>
    </row>
    <row r="14" spans="1:6" ht="12.75" x14ac:dyDescent="0.2">
      <c r="A14" s="19" t="s">
        <v>55</v>
      </c>
      <c r="B14" s="28" t="s">
        <v>534</v>
      </c>
      <c r="C14" s="29" t="s">
        <v>56</v>
      </c>
      <c r="D14" s="39">
        <v>73.329969159636946</v>
      </c>
      <c r="E14" s="296">
        <v>71.140741094841047</v>
      </c>
      <c r="F14" s="28" t="s">
        <v>693</v>
      </c>
    </row>
    <row r="15" spans="1:6" ht="12.75" x14ac:dyDescent="0.2">
      <c r="A15" s="19" t="s">
        <v>418</v>
      </c>
      <c r="B15" s="28" t="s">
        <v>534</v>
      </c>
      <c r="C15" s="29" t="s">
        <v>47</v>
      </c>
      <c r="D15" s="30">
        <v>180.83199999999988</v>
      </c>
      <c r="E15" s="294">
        <v>-270.73700000000008</v>
      </c>
      <c r="F15" s="32" t="s">
        <v>693</v>
      </c>
    </row>
    <row r="16" spans="1:6" ht="12.75" x14ac:dyDescent="0.2">
      <c r="A16" s="23" t="s">
        <v>57</v>
      </c>
      <c r="B16" s="25"/>
      <c r="C16" s="26"/>
      <c r="D16" s="40"/>
      <c r="E16" s="40"/>
      <c r="F16" s="454"/>
    </row>
    <row r="17" spans="1:6" ht="12.75" x14ac:dyDescent="0.2">
      <c r="A17" s="24" t="s">
        <v>58</v>
      </c>
      <c r="B17" s="25" t="s">
        <v>534</v>
      </c>
      <c r="C17" s="26" t="s">
        <v>47</v>
      </c>
      <c r="D17" s="27">
        <v>5258.7569999999996</v>
      </c>
      <c r="E17" s="293">
        <v>5051.6869999999999</v>
      </c>
      <c r="F17" s="25" t="s">
        <v>693</v>
      </c>
    </row>
    <row r="18" spans="1:6" ht="12.75" x14ac:dyDescent="0.2">
      <c r="A18" s="19" t="s">
        <v>59</v>
      </c>
      <c r="B18" s="28" t="s">
        <v>534</v>
      </c>
      <c r="C18" s="29" t="s">
        <v>60</v>
      </c>
      <c r="D18" s="39">
        <v>80.784777146464648</v>
      </c>
      <c r="E18" s="296">
        <v>75.100429903877483</v>
      </c>
      <c r="F18" s="28" t="s">
        <v>693</v>
      </c>
    </row>
    <row r="19" spans="1:6" ht="12.75" x14ac:dyDescent="0.2">
      <c r="A19" s="31" t="s">
        <v>61</v>
      </c>
      <c r="B19" s="32" t="s">
        <v>534</v>
      </c>
      <c r="C19" s="41" t="s">
        <v>47</v>
      </c>
      <c r="D19" s="34">
        <v>15518.941999999999</v>
      </c>
      <c r="E19" s="295">
        <v>15682.773999999999</v>
      </c>
      <c r="F19" s="32" t="s">
        <v>693</v>
      </c>
    </row>
    <row r="20" spans="1:6" ht="12.75" x14ac:dyDescent="0.2">
      <c r="A20" s="23" t="s">
        <v>66</v>
      </c>
      <c r="B20" s="25"/>
      <c r="C20" s="26"/>
      <c r="D20" s="27"/>
      <c r="E20" s="27"/>
      <c r="F20" s="454"/>
    </row>
    <row r="21" spans="1:6" ht="12.75" x14ac:dyDescent="0.2">
      <c r="A21" s="24" t="s">
        <v>67</v>
      </c>
      <c r="B21" s="25" t="s">
        <v>68</v>
      </c>
      <c r="C21" s="26" t="s">
        <v>69</v>
      </c>
      <c r="D21" s="43">
        <v>84.723157894736843</v>
      </c>
      <c r="E21" s="297">
        <v>75.694999999999979</v>
      </c>
      <c r="F21" s="28" t="s">
        <v>693</v>
      </c>
    </row>
    <row r="22" spans="1:6" ht="12.75" x14ac:dyDescent="0.2">
      <c r="A22" s="19" t="s">
        <v>70</v>
      </c>
      <c r="B22" s="28" t="s">
        <v>71</v>
      </c>
      <c r="C22" s="29" t="s">
        <v>72</v>
      </c>
      <c r="D22" s="44">
        <v>1.096772222222222</v>
      </c>
      <c r="E22" s="298">
        <v>1.0867500000000001</v>
      </c>
      <c r="F22" s="28" t="s">
        <v>693</v>
      </c>
    </row>
    <row r="23" spans="1:6" ht="12.75" x14ac:dyDescent="0.2">
      <c r="A23" s="19" t="s">
        <v>73</v>
      </c>
      <c r="B23" s="28" t="s">
        <v>569</v>
      </c>
      <c r="C23" s="29" t="s">
        <v>74</v>
      </c>
      <c r="D23" s="42">
        <v>163.90724734333332</v>
      </c>
      <c r="E23" s="299">
        <v>158.6373126322581</v>
      </c>
      <c r="F23" s="28" t="s">
        <v>693</v>
      </c>
    </row>
    <row r="24" spans="1:6" ht="12.75" x14ac:dyDescent="0.2">
      <c r="A24" s="19" t="s">
        <v>75</v>
      </c>
      <c r="B24" s="28" t="s">
        <v>569</v>
      </c>
      <c r="C24" s="29" t="s">
        <v>74</v>
      </c>
      <c r="D24" s="42">
        <v>150.51623948666668</v>
      </c>
      <c r="E24" s="299">
        <v>141.88698319677417</v>
      </c>
      <c r="F24" s="28" t="s">
        <v>693</v>
      </c>
    </row>
    <row r="25" spans="1:6" ht="12.75" x14ac:dyDescent="0.2">
      <c r="A25" s="19" t="s">
        <v>76</v>
      </c>
      <c r="B25" s="28" t="s">
        <v>569</v>
      </c>
      <c r="C25" s="29" t="s">
        <v>77</v>
      </c>
      <c r="D25" s="42">
        <v>16.79</v>
      </c>
      <c r="E25" s="299">
        <v>15.96</v>
      </c>
      <c r="F25" s="28" t="s">
        <v>693</v>
      </c>
    </row>
    <row r="26" spans="1:6" ht="12.75" x14ac:dyDescent="0.2">
      <c r="A26" s="31" t="s">
        <v>653</v>
      </c>
      <c r="B26" s="32" t="s">
        <v>569</v>
      </c>
      <c r="C26" s="33" t="s">
        <v>78</v>
      </c>
      <c r="D26" s="44">
        <v>9.7491355500000001</v>
      </c>
      <c r="E26" s="298">
        <v>7.0454401499999992</v>
      </c>
      <c r="F26" s="32" t="s">
        <v>693</v>
      </c>
    </row>
    <row r="27" spans="1:6" ht="12.75" x14ac:dyDescent="0.2">
      <c r="A27" s="35" t="s">
        <v>79</v>
      </c>
      <c r="B27" s="36"/>
      <c r="C27" s="37"/>
      <c r="D27" s="38"/>
      <c r="E27" s="38"/>
      <c r="F27" s="454"/>
    </row>
    <row r="28" spans="1:6" ht="12.75" x14ac:dyDescent="0.2">
      <c r="A28" s="19" t="s">
        <v>80</v>
      </c>
      <c r="B28" s="28" t="s">
        <v>81</v>
      </c>
      <c r="C28" s="29" t="s">
        <v>419</v>
      </c>
      <c r="D28" s="45">
        <v>3.1</v>
      </c>
      <c r="E28" s="300">
        <v>4.2</v>
      </c>
      <c r="F28" s="28" t="s">
        <v>689</v>
      </c>
    </row>
    <row r="29" spans="1:6" x14ac:dyDescent="0.2">
      <c r="A29" s="19" t="s">
        <v>82</v>
      </c>
      <c r="B29" s="28" t="s">
        <v>81</v>
      </c>
      <c r="C29" s="29" t="s">
        <v>419</v>
      </c>
      <c r="D29" s="46">
        <v>-0.9</v>
      </c>
      <c r="E29" s="301">
        <v>-0.1</v>
      </c>
      <c r="F29" s="623">
        <v>45047</v>
      </c>
    </row>
    <row r="30" spans="1:6" ht="12.75" x14ac:dyDescent="0.2">
      <c r="A30" s="47" t="s">
        <v>83</v>
      </c>
      <c r="B30" s="28" t="s">
        <v>81</v>
      </c>
      <c r="C30" s="29" t="s">
        <v>419</v>
      </c>
      <c r="D30" s="46">
        <v>-1.8</v>
      </c>
      <c r="E30" s="301">
        <v>1.6</v>
      </c>
      <c r="F30" s="623">
        <v>45047</v>
      </c>
    </row>
    <row r="31" spans="1:6" ht="12.75" x14ac:dyDescent="0.2">
      <c r="A31" s="47" t="s">
        <v>84</v>
      </c>
      <c r="B31" s="28" t="s">
        <v>81</v>
      </c>
      <c r="C31" s="29" t="s">
        <v>419</v>
      </c>
      <c r="D31" s="46">
        <v>-4.9000000000000004</v>
      </c>
      <c r="E31" s="301">
        <v>-5.6</v>
      </c>
      <c r="F31" s="623">
        <v>45047</v>
      </c>
    </row>
    <row r="32" spans="1:6" ht="12.75" x14ac:dyDescent="0.2">
      <c r="A32" s="47" t="s">
        <v>85</v>
      </c>
      <c r="B32" s="28" t="s">
        <v>81</v>
      </c>
      <c r="C32" s="29" t="s">
        <v>419</v>
      </c>
      <c r="D32" s="46">
        <v>-0.4</v>
      </c>
      <c r="E32" s="301">
        <v>2.2999999999999998</v>
      </c>
      <c r="F32" s="623">
        <v>45047</v>
      </c>
    </row>
    <row r="33" spans="1:7" ht="12.75" x14ac:dyDescent="0.2">
      <c r="A33" s="47" t="s">
        <v>86</v>
      </c>
      <c r="B33" s="28" t="s">
        <v>81</v>
      </c>
      <c r="C33" s="29" t="s">
        <v>419</v>
      </c>
      <c r="D33" s="46">
        <v>3.2</v>
      </c>
      <c r="E33" s="301">
        <v>7</v>
      </c>
      <c r="F33" s="623">
        <v>45047</v>
      </c>
    </row>
    <row r="34" spans="1:7" ht="12.75" x14ac:dyDescent="0.2">
      <c r="A34" s="47" t="s">
        <v>87</v>
      </c>
      <c r="B34" s="28" t="s">
        <v>81</v>
      </c>
      <c r="C34" s="29" t="s">
        <v>419</v>
      </c>
      <c r="D34" s="46">
        <v>-4.3</v>
      </c>
      <c r="E34" s="301">
        <v>-5</v>
      </c>
      <c r="F34" s="623">
        <v>45047</v>
      </c>
    </row>
    <row r="35" spans="1:7" ht="12.75" x14ac:dyDescent="0.2">
      <c r="A35" s="47" t="s">
        <v>88</v>
      </c>
      <c r="B35" s="28" t="s">
        <v>81</v>
      </c>
      <c r="C35" s="29" t="s">
        <v>419</v>
      </c>
      <c r="D35" s="46">
        <v>-1.5</v>
      </c>
      <c r="E35" s="301">
        <v>-5.0999999999999996</v>
      </c>
      <c r="F35" s="623">
        <v>45047</v>
      </c>
    </row>
    <row r="36" spans="1:7" x14ac:dyDescent="0.2">
      <c r="A36" s="19" t="s">
        <v>89</v>
      </c>
      <c r="B36" s="28" t="s">
        <v>90</v>
      </c>
      <c r="C36" s="29" t="s">
        <v>419</v>
      </c>
      <c r="D36" s="46">
        <v>-5.7</v>
      </c>
      <c r="E36" s="301">
        <v>-4.5999999999999996</v>
      </c>
      <c r="F36" s="623">
        <v>45047</v>
      </c>
    </row>
    <row r="37" spans="1:7" ht="12.75" x14ac:dyDescent="0.2">
      <c r="A37" s="19" t="s">
        <v>654</v>
      </c>
      <c r="B37" s="28" t="s">
        <v>81</v>
      </c>
      <c r="C37" s="29" t="s">
        <v>419</v>
      </c>
      <c r="D37" s="46">
        <v>18.5</v>
      </c>
      <c r="E37" s="300">
        <v>17.600000000000001</v>
      </c>
      <c r="F37" s="623">
        <v>45047</v>
      </c>
      <c r="G37" s="623"/>
    </row>
    <row r="38" spans="1:7" ht="12.75" x14ac:dyDescent="0.2">
      <c r="A38" s="31" t="s">
        <v>91</v>
      </c>
      <c r="B38" s="32" t="s">
        <v>92</v>
      </c>
      <c r="C38" s="33" t="s">
        <v>419</v>
      </c>
      <c r="D38" s="48">
        <v>8.1999999999999993</v>
      </c>
      <c r="E38" s="682">
        <v>8.3000000000000007</v>
      </c>
      <c r="F38" s="623">
        <v>45047</v>
      </c>
    </row>
    <row r="39" spans="1:7" ht="12.75" x14ac:dyDescent="0.2">
      <c r="A39" s="35" t="s">
        <v>62</v>
      </c>
      <c r="B39" s="36"/>
      <c r="C39" s="37"/>
      <c r="D39" s="38"/>
      <c r="E39" s="38"/>
      <c r="F39" s="454"/>
    </row>
    <row r="40" spans="1:7" ht="12.75" x14ac:dyDescent="0.2">
      <c r="A40" s="19" t="s">
        <v>63</v>
      </c>
      <c r="B40" s="28" t="s">
        <v>534</v>
      </c>
      <c r="C40" s="29" t="s">
        <v>47</v>
      </c>
      <c r="D40" s="42">
        <v>0</v>
      </c>
      <c r="E40" s="299">
        <v>1.0999999999999999E-2</v>
      </c>
      <c r="F40" s="28" t="s">
        <v>693</v>
      </c>
    </row>
    <row r="41" spans="1:7" ht="12.75" x14ac:dyDescent="0.2">
      <c r="A41" s="19" t="s">
        <v>50</v>
      </c>
      <c r="B41" s="28" t="s">
        <v>534</v>
      </c>
      <c r="C41" s="29" t="s">
        <v>54</v>
      </c>
      <c r="D41" s="39">
        <v>20.95796</v>
      </c>
      <c r="E41" s="296">
        <v>29.726482155856004</v>
      </c>
      <c r="F41" s="28" t="s">
        <v>693</v>
      </c>
    </row>
    <row r="42" spans="1:7" ht="12.75" x14ac:dyDescent="0.2">
      <c r="A42" s="19" t="s">
        <v>64</v>
      </c>
      <c r="B42" s="28" t="s">
        <v>534</v>
      </c>
      <c r="C42" s="29" t="s">
        <v>60</v>
      </c>
      <c r="D42" s="696">
        <v>0</v>
      </c>
      <c r="E42" s="690">
        <v>2.3145727880432714E-4</v>
      </c>
      <c r="F42" s="623">
        <v>45047</v>
      </c>
    </row>
    <row r="43" spans="1:7" ht="12.75" x14ac:dyDescent="0.2">
      <c r="A43" s="31" t="s">
        <v>65</v>
      </c>
      <c r="B43" s="32" t="s">
        <v>534</v>
      </c>
      <c r="C43" s="33" t="s">
        <v>60</v>
      </c>
      <c r="D43" s="696">
        <v>8.5390635809832194E-2</v>
      </c>
      <c r="E43" s="690">
        <v>0.12188840128793024</v>
      </c>
      <c r="F43" s="623">
        <v>45047</v>
      </c>
    </row>
    <row r="44" spans="1:7" x14ac:dyDescent="0.2">
      <c r="A44" s="35" t="s">
        <v>93</v>
      </c>
      <c r="B44" s="36"/>
      <c r="C44" s="37"/>
      <c r="D44" s="38"/>
      <c r="E44" s="38"/>
      <c r="F44" s="454"/>
    </row>
    <row r="45" spans="1:7" ht="12.75" x14ac:dyDescent="0.2">
      <c r="A45" s="49" t="s">
        <v>94</v>
      </c>
      <c r="B45" s="28" t="s">
        <v>81</v>
      </c>
      <c r="C45" s="29" t="s">
        <v>419</v>
      </c>
      <c r="D45" s="46">
        <v>17.100000000000001</v>
      </c>
      <c r="E45" s="301">
        <v>16.600000000000001</v>
      </c>
      <c r="F45" s="623">
        <v>45047</v>
      </c>
    </row>
    <row r="46" spans="1:7" ht="12.75" x14ac:dyDescent="0.2">
      <c r="A46" s="50" t="s">
        <v>95</v>
      </c>
      <c r="B46" s="28" t="s">
        <v>81</v>
      </c>
      <c r="C46" s="29" t="s">
        <v>419</v>
      </c>
      <c r="D46" s="46">
        <v>19.600000000000001</v>
      </c>
      <c r="E46" s="301">
        <v>19.899999999999999</v>
      </c>
      <c r="F46" s="623">
        <v>45047</v>
      </c>
    </row>
    <row r="47" spans="1:7" ht="12.75" x14ac:dyDescent="0.2">
      <c r="A47" s="50" t="s">
        <v>96</v>
      </c>
      <c r="B47" s="28" t="s">
        <v>81</v>
      </c>
      <c r="C47" s="29" t="s">
        <v>419</v>
      </c>
      <c r="D47" s="46">
        <v>18.600000000000001</v>
      </c>
      <c r="E47" s="301">
        <v>16.600000000000001</v>
      </c>
      <c r="F47" s="623">
        <v>45047</v>
      </c>
    </row>
    <row r="48" spans="1:7" ht="12.75" x14ac:dyDescent="0.2">
      <c r="A48" s="49" t="s">
        <v>97</v>
      </c>
      <c r="B48" s="28" t="s">
        <v>81</v>
      </c>
      <c r="C48" s="29" t="s">
        <v>419</v>
      </c>
      <c r="D48" s="46">
        <v>16.2</v>
      </c>
      <c r="E48" s="301">
        <v>15.8</v>
      </c>
      <c r="F48" s="623">
        <v>45047</v>
      </c>
    </row>
    <row r="49" spans="1:7" ht="12.75" x14ac:dyDescent="0.2">
      <c r="A49" s="303" t="s">
        <v>98</v>
      </c>
      <c r="B49" s="28" t="s">
        <v>81</v>
      </c>
      <c r="C49" s="29" t="s">
        <v>419</v>
      </c>
      <c r="D49" s="46">
        <v>21.6</v>
      </c>
      <c r="E49" s="301">
        <v>17.899999999999999</v>
      </c>
      <c r="F49" s="623">
        <v>45047</v>
      </c>
    </row>
    <row r="50" spans="1:7" ht="12.75" x14ac:dyDescent="0.2">
      <c r="A50" s="50" t="s">
        <v>99</v>
      </c>
      <c r="B50" s="28" t="s">
        <v>81</v>
      </c>
      <c r="C50" s="29" t="s">
        <v>419</v>
      </c>
      <c r="D50" s="46">
        <v>19.100000000000001</v>
      </c>
      <c r="E50" s="301">
        <v>15.4</v>
      </c>
      <c r="F50" s="623">
        <v>45047</v>
      </c>
    </row>
    <row r="51" spans="1:7" ht="12.75" x14ac:dyDescent="0.2">
      <c r="A51" s="50" t="s">
        <v>100</v>
      </c>
      <c r="B51" s="28" t="s">
        <v>81</v>
      </c>
      <c r="C51" s="29" t="s">
        <v>419</v>
      </c>
      <c r="D51" s="46">
        <v>59.3</v>
      </c>
      <c r="E51" s="301">
        <v>51.7</v>
      </c>
      <c r="F51" s="623">
        <v>45047</v>
      </c>
    </row>
    <row r="52" spans="1:7" ht="12.75" x14ac:dyDescent="0.2">
      <c r="A52" s="50" t="s">
        <v>101</v>
      </c>
      <c r="B52" s="28" t="s">
        <v>81</v>
      </c>
      <c r="C52" s="29" t="s">
        <v>419</v>
      </c>
      <c r="D52" s="45">
        <v>21.8</v>
      </c>
      <c r="E52" s="300">
        <v>24</v>
      </c>
      <c r="F52" s="623">
        <v>45047</v>
      </c>
    </row>
    <row r="53" spans="1:7" ht="12.75" x14ac:dyDescent="0.2">
      <c r="A53" s="49" t="s">
        <v>102</v>
      </c>
      <c r="B53" s="28" t="s">
        <v>81</v>
      </c>
      <c r="C53" s="29" t="s">
        <v>419</v>
      </c>
      <c r="D53" s="45">
        <v>15.5</v>
      </c>
      <c r="E53" s="300">
        <v>13.5</v>
      </c>
      <c r="F53" s="623">
        <v>45047</v>
      </c>
    </row>
    <row r="54" spans="1:7" ht="12.75" x14ac:dyDescent="0.2">
      <c r="A54" s="51" t="s">
        <v>103</v>
      </c>
      <c r="B54" s="32" t="s">
        <v>81</v>
      </c>
      <c r="C54" s="33" t="s">
        <v>419</v>
      </c>
      <c r="D54" s="48">
        <v>20.5</v>
      </c>
      <c r="E54" s="302">
        <v>8.9</v>
      </c>
      <c r="F54" s="624">
        <v>45047</v>
      </c>
    </row>
    <row r="55" spans="1:7" ht="12.75" x14ac:dyDescent="0.2">
      <c r="F55" s="55" t="s">
        <v>577</v>
      </c>
    </row>
    <row r="56" spans="1:7" ht="12.75" x14ac:dyDescent="0.2">
      <c r="A56" s="289" t="s">
        <v>549</v>
      </c>
      <c r="B56" s="291"/>
      <c r="C56" s="291"/>
      <c r="D56" s="292"/>
    </row>
    <row r="57" spans="1:7" ht="12.75" x14ac:dyDescent="0.2">
      <c r="A57" s="289" t="s">
        <v>548</v>
      </c>
    </row>
    <row r="58" spans="1:7" ht="12.75" x14ac:dyDescent="0.2">
      <c r="A58" s="289"/>
    </row>
    <row r="59" spans="1:7" ht="12.75" x14ac:dyDescent="0.2">
      <c r="A59" s="691"/>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110" zoomScaleNormal="11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2" t="s">
        <v>151</v>
      </c>
    </row>
    <row r="3" spans="1:65" s="81" customFormat="1" x14ac:dyDescent="0.2">
      <c r="A3" s="70"/>
      <c r="B3" s="773">
        <f>INDICE!A3</f>
        <v>45047</v>
      </c>
      <c r="C3" s="774"/>
      <c r="D3" s="774" t="s">
        <v>115</v>
      </c>
      <c r="E3" s="774"/>
      <c r="F3" s="774" t="s">
        <v>116</v>
      </c>
      <c r="G3" s="774"/>
      <c r="H3" s="77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608</v>
      </c>
      <c r="B5" s="383">
        <v>38.001857585139319</v>
      </c>
      <c r="C5" s="73">
        <v>-9.7004384545213735</v>
      </c>
      <c r="D5" s="85">
        <v>177.1794427244582</v>
      </c>
      <c r="E5" s="86">
        <v>-4.8943964614688067</v>
      </c>
      <c r="F5" s="85">
        <v>402.01820433436524</v>
      </c>
      <c r="G5" s="86">
        <v>-3.7385421993951393</v>
      </c>
      <c r="H5" s="384">
        <v>9.1397643378130091</v>
      </c>
    </row>
    <row r="6" spans="1:65" x14ac:dyDescent="0.2">
      <c r="A6" s="84" t="s">
        <v>196</v>
      </c>
      <c r="B6" s="383">
        <v>86.686999999999998</v>
      </c>
      <c r="C6" s="86">
        <v>6.8969344217821291</v>
      </c>
      <c r="D6" s="85">
        <v>384.91300000000001</v>
      </c>
      <c r="E6" s="86">
        <v>24.023856628237432</v>
      </c>
      <c r="F6" s="85">
        <v>918.36</v>
      </c>
      <c r="G6" s="86">
        <v>3.6547100386013227</v>
      </c>
      <c r="H6" s="384">
        <v>20.878641531100577</v>
      </c>
    </row>
    <row r="7" spans="1:65" x14ac:dyDescent="0.2">
      <c r="A7" s="84" t="s">
        <v>197</v>
      </c>
      <c r="B7" s="383">
        <v>88.334999999999994</v>
      </c>
      <c r="C7" s="86">
        <v>-7.5887392900856794</v>
      </c>
      <c r="D7" s="85">
        <v>457.43504000000001</v>
      </c>
      <c r="E7" s="86">
        <v>10.68485301625787</v>
      </c>
      <c r="F7" s="85">
        <v>1032.1930400000001</v>
      </c>
      <c r="G7" s="86">
        <v>-7.1366329650082108</v>
      </c>
      <c r="H7" s="384">
        <v>23.466601847921254</v>
      </c>
    </row>
    <row r="8" spans="1:65" x14ac:dyDescent="0.2">
      <c r="A8" s="84" t="s">
        <v>609</v>
      </c>
      <c r="B8" s="383">
        <v>121.29214241486069</v>
      </c>
      <c r="C8" s="86">
        <v>-56.037629531825097</v>
      </c>
      <c r="D8" s="85">
        <v>869.93896360719509</v>
      </c>
      <c r="E8" s="86">
        <v>-31.661703203674968</v>
      </c>
      <c r="F8" s="85">
        <v>2045.9907915721465</v>
      </c>
      <c r="G8" s="495">
        <v>-21.842164944789914</v>
      </c>
      <c r="H8" s="384">
        <v>46.514992283165171</v>
      </c>
      <c r="J8" s="85"/>
    </row>
    <row r="9" spans="1:65" x14ac:dyDescent="0.2">
      <c r="A9" s="60" t="s">
        <v>198</v>
      </c>
      <c r="B9" s="61">
        <v>334.31599999999997</v>
      </c>
      <c r="C9" s="636">
        <v>-32.415965551548183</v>
      </c>
      <c r="D9" s="61">
        <v>1889.4664463316533</v>
      </c>
      <c r="E9" s="87">
        <v>-13.443067820703622</v>
      </c>
      <c r="F9" s="61">
        <v>4398.5620359065115</v>
      </c>
      <c r="G9" s="87">
        <v>-12.603783221800601</v>
      </c>
      <c r="H9" s="87">
        <v>100</v>
      </c>
    </row>
    <row r="10" spans="1:65" x14ac:dyDescent="0.2">
      <c r="H10" s="79" t="s">
        <v>220</v>
      </c>
    </row>
    <row r="11" spans="1:65" x14ac:dyDescent="0.2">
      <c r="A11" s="80" t="s">
        <v>479</v>
      </c>
    </row>
    <row r="12" spans="1:65" x14ac:dyDescent="0.2">
      <c r="A12" s="80" t="s">
        <v>612</v>
      </c>
    </row>
    <row r="13" spans="1:65" x14ac:dyDescent="0.2">
      <c r="A13" s="80" t="s">
        <v>610</v>
      </c>
    </row>
    <row r="14" spans="1:65" x14ac:dyDescent="0.2">
      <c r="A14" s="133" t="s">
        <v>532</v>
      </c>
    </row>
  </sheetData>
  <mergeCells count="3">
    <mergeCell ref="B3:C3"/>
    <mergeCell ref="D3:E3"/>
    <mergeCell ref="F3:H3"/>
  </mergeCells>
  <conditionalFormatting sqref="C9">
    <cfRule type="cellIs" dxfId="121" priority="1" operator="between">
      <formula>0</formula>
      <formula>0.5</formula>
    </cfRule>
    <cfRule type="cellIs" dxfId="120"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8"/>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79" t="s">
        <v>243</v>
      </c>
      <c r="B1" s="279"/>
      <c r="C1" s="1"/>
      <c r="D1" s="1"/>
      <c r="E1" s="1"/>
      <c r="F1" s="1"/>
      <c r="G1" s="1"/>
      <c r="H1" s="1"/>
      <c r="I1" s="1"/>
    </row>
    <row r="2" spans="1:9" x14ac:dyDescent="0.2">
      <c r="A2" s="385"/>
      <c r="B2" s="385"/>
      <c r="C2" s="385"/>
      <c r="D2" s="385"/>
      <c r="E2" s="385"/>
      <c r="F2" s="1"/>
      <c r="G2" s="1"/>
      <c r="H2" s="386"/>
      <c r="I2" s="389" t="s">
        <v>151</v>
      </c>
    </row>
    <row r="3" spans="1:9" ht="14.85" customHeight="1" x14ac:dyDescent="0.2">
      <c r="A3" s="791" t="s">
        <v>451</v>
      </c>
      <c r="B3" s="791" t="s">
        <v>452</v>
      </c>
      <c r="C3" s="773">
        <f>INDICE!A3</f>
        <v>45047</v>
      </c>
      <c r="D3" s="774"/>
      <c r="E3" s="774" t="s">
        <v>115</v>
      </c>
      <c r="F3" s="774"/>
      <c r="G3" s="774" t="s">
        <v>116</v>
      </c>
      <c r="H3" s="774"/>
      <c r="I3" s="774"/>
    </row>
    <row r="4" spans="1:9" x14ac:dyDescent="0.2">
      <c r="A4" s="792"/>
      <c r="B4" s="792"/>
      <c r="C4" s="82" t="s">
        <v>47</v>
      </c>
      <c r="D4" s="82" t="s">
        <v>449</v>
      </c>
      <c r="E4" s="82" t="s">
        <v>47</v>
      </c>
      <c r="F4" s="82" t="s">
        <v>449</v>
      </c>
      <c r="G4" s="82" t="s">
        <v>47</v>
      </c>
      <c r="H4" s="83" t="s">
        <v>449</v>
      </c>
      <c r="I4" s="83" t="s">
        <v>106</v>
      </c>
    </row>
    <row r="5" spans="1:9" x14ac:dyDescent="0.2">
      <c r="A5" s="390"/>
      <c r="B5" s="394" t="s">
        <v>200</v>
      </c>
      <c r="C5" s="392">
        <v>278.88112999999998</v>
      </c>
      <c r="D5" s="142">
        <v>-12.265322959072803</v>
      </c>
      <c r="E5" s="141">
        <v>1207.1985199999999</v>
      </c>
      <c r="F5" s="525">
        <v>35.282092645306925</v>
      </c>
      <c r="G5" s="526">
        <v>2985.0490999999993</v>
      </c>
      <c r="H5" s="525">
        <v>70.389656525903206</v>
      </c>
      <c r="I5" s="395">
        <v>4.7798618925770961</v>
      </c>
    </row>
    <row r="6" spans="1:9" x14ac:dyDescent="0.2">
      <c r="A6" s="11"/>
      <c r="B6" s="11" t="s">
        <v>231</v>
      </c>
      <c r="C6" s="392">
        <v>648.11865999999998</v>
      </c>
      <c r="D6" s="142">
        <v>-32.601704879235058</v>
      </c>
      <c r="E6" s="144">
        <v>2872.0808800000004</v>
      </c>
      <c r="F6" s="142">
        <v>-13.268630997332064</v>
      </c>
      <c r="G6" s="526">
        <v>6199.6948800000009</v>
      </c>
      <c r="H6" s="527">
        <v>4.0488200682538924</v>
      </c>
      <c r="I6" s="395">
        <v>9.9273694702433364</v>
      </c>
    </row>
    <row r="7" spans="1:9" x14ac:dyDescent="0.2">
      <c r="A7" s="11"/>
      <c r="B7" s="257" t="s">
        <v>201</v>
      </c>
      <c r="C7" s="392">
        <v>619.69686999999999</v>
      </c>
      <c r="D7" s="142">
        <v>70.90709904294296</v>
      </c>
      <c r="E7" s="144">
        <v>3340.5250999999998</v>
      </c>
      <c r="F7" s="142">
        <v>49.789031995441178</v>
      </c>
      <c r="G7" s="526">
        <v>7235.2941700000001</v>
      </c>
      <c r="H7" s="528">
        <v>8.7223183964473492</v>
      </c>
      <c r="I7" s="395">
        <v>11.585640881005354</v>
      </c>
    </row>
    <row r="8" spans="1:9" x14ac:dyDescent="0.2">
      <c r="A8" s="492" t="s">
        <v>303</v>
      </c>
      <c r="B8" s="232"/>
      <c r="C8" s="146">
        <v>1546.6966600000001</v>
      </c>
      <c r="D8" s="147">
        <v>-5.8090509969485158</v>
      </c>
      <c r="E8" s="146">
        <v>7419.8045000000002</v>
      </c>
      <c r="F8" s="529">
        <v>15.322209253692604</v>
      </c>
      <c r="G8" s="530">
        <v>16420.03815</v>
      </c>
      <c r="H8" s="529">
        <v>14.304423103725188</v>
      </c>
      <c r="I8" s="531">
        <v>26.292872243825787</v>
      </c>
    </row>
    <row r="9" spans="1:9" x14ac:dyDescent="0.2">
      <c r="A9" s="390"/>
      <c r="B9" s="11" t="s">
        <v>202</v>
      </c>
      <c r="C9" s="392">
        <v>265.41787999999997</v>
      </c>
      <c r="D9" s="142">
        <v>-51.229490800726587</v>
      </c>
      <c r="E9" s="144">
        <v>2284.5373</v>
      </c>
      <c r="F9" s="525">
        <v>11.959473498454038</v>
      </c>
      <c r="G9" s="526">
        <v>5645.2870399999993</v>
      </c>
      <c r="H9" s="532">
        <v>64.239702305146281</v>
      </c>
      <c r="I9" s="395">
        <v>9.0396142546383444</v>
      </c>
    </row>
    <row r="10" spans="1:9" x14ac:dyDescent="0.2">
      <c r="A10" s="390"/>
      <c r="B10" s="11" t="s">
        <v>203</v>
      </c>
      <c r="C10" s="392">
        <v>0</v>
      </c>
      <c r="D10" s="142">
        <v>-100</v>
      </c>
      <c r="E10" s="144">
        <v>585.95371999999998</v>
      </c>
      <c r="F10" s="525">
        <v>100.4450230974691</v>
      </c>
      <c r="G10" s="144">
        <v>1267.76782</v>
      </c>
      <c r="H10" s="525">
        <v>333.68228801777735</v>
      </c>
      <c r="I10" s="476">
        <v>2.0300353154839366</v>
      </c>
    </row>
    <row r="11" spans="1:9" x14ac:dyDescent="0.2">
      <c r="A11" s="11"/>
      <c r="B11" s="11" t="s">
        <v>684</v>
      </c>
      <c r="C11" s="392">
        <v>0</v>
      </c>
      <c r="D11" s="142" t="s">
        <v>142</v>
      </c>
      <c r="E11" s="144">
        <v>148.184</v>
      </c>
      <c r="F11" s="533" t="s">
        <v>142</v>
      </c>
      <c r="G11" s="144">
        <v>148.184</v>
      </c>
      <c r="H11" s="533" t="s">
        <v>142</v>
      </c>
      <c r="I11" s="502">
        <v>0.23728221243987063</v>
      </c>
    </row>
    <row r="12" spans="1:9" x14ac:dyDescent="0.2">
      <c r="A12" s="642"/>
      <c r="B12" s="11" t="s">
        <v>594</v>
      </c>
      <c r="C12" s="392">
        <v>0</v>
      </c>
      <c r="D12" s="142" t="s">
        <v>142</v>
      </c>
      <c r="E12" s="144">
        <v>101.20608</v>
      </c>
      <c r="F12" s="142" t="s">
        <v>142</v>
      </c>
      <c r="G12" s="144">
        <v>433.90102000000002</v>
      </c>
      <c r="H12" s="527">
        <v>314.78189731251786</v>
      </c>
      <c r="I12" s="502">
        <v>0.69479156997730218</v>
      </c>
    </row>
    <row r="13" spans="1:9" x14ac:dyDescent="0.2">
      <c r="A13" s="11"/>
      <c r="B13" s="11" t="s">
        <v>204</v>
      </c>
      <c r="C13" s="392">
        <v>0</v>
      </c>
      <c r="D13" s="142" t="s">
        <v>142</v>
      </c>
      <c r="E13" s="144">
        <v>257.98513000000003</v>
      </c>
      <c r="F13" s="142" t="s">
        <v>142</v>
      </c>
      <c r="G13" s="526">
        <v>985.24703999999997</v>
      </c>
      <c r="H13" s="527" t="s">
        <v>142</v>
      </c>
      <c r="I13" s="395">
        <v>1.5776439929481842</v>
      </c>
    </row>
    <row r="14" spans="1:9" x14ac:dyDescent="0.2">
      <c r="A14" s="11"/>
      <c r="B14" s="257" t="s">
        <v>686</v>
      </c>
      <c r="C14" s="392">
        <v>0</v>
      </c>
      <c r="D14" s="142" t="s">
        <v>142</v>
      </c>
      <c r="E14" s="144">
        <v>408.05957000000001</v>
      </c>
      <c r="F14" s="142" t="s">
        <v>142</v>
      </c>
      <c r="G14" s="526">
        <v>997.7663399999999</v>
      </c>
      <c r="H14" s="527">
        <v>595.02039192308609</v>
      </c>
      <c r="I14" s="395">
        <v>1.5976907402501768</v>
      </c>
    </row>
    <row r="15" spans="1:9" x14ac:dyDescent="0.2">
      <c r="A15" s="492" t="s">
        <v>589</v>
      </c>
      <c r="B15" s="232"/>
      <c r="C15" s="146">
        <v>265.41787999999997</v>
      </c>
      <c r="D15" s="147">
        <v>-61.735732476802021</v>
      </c>
      <c r="E15" s="146">
        <v>3785.9258</v>
      </c>
      <c r="F15" s="529">
        <v>62.288957688772015</v>
      </c>
      <c r="G15" s="530">
        <v>9478.1532599999991</v>
      </c>
      <c r="H15" s="529">
        <v>138.28108813746712</v>
      </c>
      <c r="I15" s="531">
        <v>15.177058085737812</v>
      </c>
    </row>
    <row r="16" spans="1:9" x14ac:dyDescent="0.2">
      <c r="A16" s="391"/>
      <c r="B16" s="393" t="s">
        <v>664</v>
      </c>
      <c r="C16" s="392">
        <v>41.735010000000003</v>
      </c>
      <c r="D16" s="142">
        <v>-0.74837632610933913</v>
      </c>
      <c r="E16" s="144">
        <v>177.10989000000001</v>
      </c>
      <c r="F16" s="533">
        <v>-24.382831207439693</v>
      </c>
      <c r="G16" s="144">
        <v>482.86590999999999</v>
      </c>
      <c r="H16" s="533">
        <v>-8.6091126762450916</v>
      </c>
      <c r="I16" s="476">
        <v>0.77319745341326629</v>
      </c>
    </row>
    <row r="17" spans="1:9" x14ac:dyDescent="0.2">
      <c r="A17" s="391"/>
      <c r="B17" s="393" t="s">
        <v>533</v>
      </c>
      <c r="C17" s="392">
        <v>176.12197</v>
      </c>
      <c r="D17" s="142">
        <v>106.38058300573574</v>
      </c>
      <c r="E17" s="144">
        <v>1068.47487</v>
      </c>
      <c r="F17" s="533">
        <v>103.5020100890994</v>
      </c>
      <c r="G17" s="144">
        <v>2485.6083899999999</v>
      </c>
      <c r="H17" s="533">
        <v>109.39189836028905</v>
      </c>
      <c r="I17" s="475">
        <v>3.9801237518106194</v>
      </c>
    </row>
    <row r="18" spans="1:9" x14ac:dyDescent="0.2">
      <c r="A18" s="391"/>
      <c r="B18" s="393" t="s">
        <v>206</v>
      </c>
      <c r="C18" s="392">
        <v>26.378</v>
      </c>
      <c r="D18" s="142">
        <v>-11.940627859517623</v>
      </c>
      <c r="E18" s="144">
        <v>142.02491000000001</v>
      </c>
      <c r="F18" s="533">
        <v>-51.028937752594196</v>
      </c>
      <c r="G18" s="526">
        <v>468.58525000000003</v>
      </c>
      <c r="H18" s="533">
        <v>-38.479199964950681</v>
      </c>
      <c r="I18" s="395">
        <v>0.75033029771560966</v>
      </c>
    </row>
    <row r="19" spans="1:9" x14ac:dyDescent="0.2">
      <c r="A19" s="391"/>
      <c r="B19" s="393" t="s">
        <v>563</v>
      </c>
      <c r="C19" s="392">
        <v>337.94813999999997</v>
      </c>
      <c r="D19" s="73">
        <v>45.047984343401346</v>
      </c>
      <c r="E19" s="144">
        <v>1603.75046</v>
      </c>
      <c r="F19" s="73">
        <v>12.422527669322941</v>
      </c>
      <c r="G19" s="526">
        <v>3474.8342799999996</v>
      </c>
      <c r="H19" s="533">
        <v>-4.4754059626678222</v>
      </c>
      <c r="I19" s="395">
        <v>5.5641389476617231</v>
      </c>
    </row>
    <row r="20" spans="1:9" x14ac:dyDescent="0.2">
      <c r="A20" s="391"/>
      <c r="B20" s="393" t="s">
        <v>207</v>
      </c>
      <c r="C20" s="392">
        <v>93.81</v>
      </c>
      <c r="D20" s="142" t="s">
        <v>142</v>
      </c>
      <c r="E20" s="144">
        <v>782.34802999999988</v>
      </c>
      <c r="F20" s="73">
        <v>91.649881694145591</v>
      </c>
      <c r="G20" s="526">
        <v>1405.13049</v>
      </c>
      <c r="H20" s="533">
        <v>-23.61722854169199</v>
      </c>
      <c r="I20" s="395">
        <v>2.2499896846752652</v>
      </c>
    </row>
    <row r="21" spans="1:9" x14ac:dyDescent="0.2">
      <c r="A21" s="642"/>
      <c r="B21" s="393" t="s">
        <v>208</v>
      </c>
      <c r="C21" s="392">
        <v>0</v>
      </c>
      <c r="D21" s="142">
        <v>-100</v>
      </c>
      <c r="E21" s="144">
        <v>222.101</v>
      </c>
      <c r="F21" s="533">
        <v>-70.385005989375557</v>
      </c>
      <c r="G21" s="526">
        <v>576.47827000000007</v>
      </c>
      <c r="H21" s="533">
        <v>-43.888832862126137</v>
      </c>
      <c r="I21" s="395">
        <v>0.92309587626942924</v>
      </c>
    </row>
    <row r="22" spans="1:9" x14ac:dyDescent="0.2">
      <c r="A22" s="642"/>
      <c r="B22" s="393" t="s">
        <v>209</v>
      </c>
      <c r="C22" s="392">
        <v>0</v>
      </c>
      <c r="D22" s="142" t="s">
        <v>142</v>
      </c>
      <c r="E22" s="144">
        <v>0</v>
      </c>
      <c r="F22" s="533">
        <v>-100</v>
      </c>
      <c r="G22" s="144">
        <v>0</v>
      </c>
      <c r="H22" s="533">
        <v>-100</v>
      </c>
      <c r="I22" s="476">
        <v>0</v>
      </c>
    </row>
    <row r="23" spans="1:9" x14ac:dyDescent="0.2">
      <c r="A23" s="492" t="s">
        <v>442</v>
      </c>
      <c r="B23" s="146"/>
      <c r="C23" s="146">
        <v>675.99311999999998</v>
      </c>
      <c r="D23" s="147">
        <v>48.996107569319527</v>
      </c>
      <c r="E23" s="146">
        <v>3995.8091599999998</v>
      </c>
      <c r="F23" s="529">
        <v>-7.7709444052453556</v>
      </c>
      <c r="G23" s="530">
        <v>8893.5025900000001</v>
      </c>
      <c r="H23" s="529">
        <v>-18.978222291758325</v>
      </c>
      <c r="I23" s="531">
        <v>14.240876011545915</v>
      </c>
    </row>
    <row r="24" spans="1:9" x14ac:dyDescent="0.2">
      <c r="A24" s="642"/>
      <c r="B24" s="393" t="s">
        <v>210</v>
      </c>
      <c r="C24" s="392">
        <v>365.41772000000003</v>
      </c>
      <c r="D24" s="73">
        <v>0.35827870883444302</v>
      </c>
      <c r="E24" s="144">
        <v>1676.12122</v>
      </c>
      <c r="F24" s="73">
        <v>-14.608147834437126</v>
      </c>
      <c r="G24" s="526">
        <v>4486.4441500000003</v>
      </c>
      <c r="H24" s="533">
        <v>2.8436884867915047</v>
      </c>
      <c r="I24" s="395">
        <v>7.1839968815790831</v>
      </c>
    </row>
    <row r="25" spans="1:9" x14ac:dyDescent="0.2">
      <c r="A25" s="642"/>
      <c r="B25" s="393" t="s">
        <v>240</v>
      </c>
      <c r="C25" s="392">
        <v>0</v>
      </c>
      <c r="D25" s="142" t="s">
        <v>142</v>
      </c>
      <c r="E25" s="144">
        <v>0</v>
      </c>
      <c r="F25" s="533" t="s">
        <v>142</v>
      </c>
      <c r="G25" s="526">
        <v>312.45745999999997</v>
      </c>
      <c r="H25" s="533" t="s">
        <v>142</v>
      </c>
      <c r="I25" s="395">
        <v>0.50032795309981082</v>
      </c>
    </row>
    <row r="26" spans="1:9" x14ac:dyDescent="0.2">
      <c r="A26" s="642"/>
      <c r="B26" s="393" t="s">
        <v>211</v>
      </c>
      <c r="C26" s="392">
        <v>150.47140999999999</v>
      </c>
      <c r="D26" s="142">
        <v>-79.908716971499331</v>
      </c>
      <c r="E26" s="144">
        <v>1272.9698399999997</v>
      </c>
      <c r="F26" s="533">
        <v>-35.642398570901825</v>
      </c>
      <c r="G26" s="526">
        <v>4507.4899800000003</v>
      </c>
      <c r="H26" s="533">
        <v>4.9030957157382842</v>
      </c>
      <c r="I26" s="395">
        <v>7.2176968836375606</v>
      </c>
    </row>
    <row r="27" spans="1:9" x14ac:dyDescent="0.2">
      <c r="A27" s="492" t="s">
        <v>340</v>
      </c>
      <c r="B27" s="146"/>
      <c r="C27" s="146">
        <v>515.88913000000002</v>
      </c>
      <c r="D27" s="147">
        <v>-53.650939170890098</v>
      </c>
      <c r="E27" s="146">
        <v>2949.0910600000002</v>
      </c>
      <c r="F27" s="529">
        <v>-25.165584809026946</v>
      </c>
      <c r="G27" s="530">
        <v>9306.3915899999993</v>
      </c>
      <c r="H27" s="529">
        <v>7.473979206022789</v>
      </c>
      <c r="I27" s="531">
        <v>14.902021718316453</v>
      </c>
    </row>
    <row r="28" spans="1:9" x14ac:dyDescent="0.2">
      <c r="A28" s="391"/>
      <c r="B28" s="393" t="s">
        <v>212</v>
      </c>
      <c r="C28" s="392">
        <v>405.20445000000001</v>
      </c>
      <c r="D28" s="142">
        <v>193.4431599165101</v>
      </c>
      <c r="E28" s="144">
        <v>1478.73505</v>
      </c>
      <c r="F28" s="142">
        <v>425.29585778847843</v>
      </c>
      <c r="G28" s="144">
        <v>3512.8674200000005</v>
      </c>
      <c r="H28" s="142">
        <v>404.41054531508627</v>
      </c>
      <c r="I28" s="395">
        <v>5.6250401758998292</v>
      </c>
    </row>
    <row r="29" spans="1:9" x14ac:dyDescent="0.2">
      <c r="A29" s="391"/>
      <c r="B29" s="393" t="s">
        <v>213</v>
      </c>
      <c r="C29" s="392">
        <v>127.24173</v>
      </c>
      <c r="D29" s="142">
        <v>-68.099382060538787</v>
      </c>
      <c r="E29" s="144">
        <v>1213.74397</v>
      </c>
      <c r="F29" s="142">
        <v>-21.650372499056964</v>
      </c>
      <c r="G29" s="144">
        <v>2836.1915900000004</v>
      </c>
      <c r="H29" s="142">
        <v>-4.9762521675744349</v>
      </c>
      <c r="I29" s="502">
        <v>4.5415012105122994</v>
      </c>
    </row>
    <row r="30" spans="1:9" x14ac:dyDescent="0.2">
      <c r="A30" s="391"/>
      <c r="B30" s="393" t="s">
        <v>214</v>
      </c>
      <c r="C30" s="392">
        <v>0</v>
      </c>
      <c r="D30" s="142" t="s">
        <v>142</v>
      </c>
      <c r="E30" s="144">
        <v>0</v>
      </c>
      <c r="F30" s="142">
        <v>-100</v>
      </c>
      <c r="G30" s="144">
        <v>0</v>
      </c>
      <c r="H30" s="142">
        <v>-100</v>
      </c>
      <c r="I30" s="476">
        <v>0</v>
      </c>
    </row>
    <row r="31" spans="1:9" x14ac:dyDescent="0.2">
      <c r="A31" s="391"/>
      <c r="B31" s="393" t="s">
        <v>215</v>
      </c>
      <c r="C31" s="392">
        <v>0</v>
      </c>
      <c r="D31" s="142" t="s">
        <v>142</v>
      </c>
      <c r="E31" s="144">
        <v>65.257360000000006</v>
      </c>
      <c r="F31" s="142" t="s">
        <v>142</v>
      </c>
      <c r="G31" s="144">
        <v>65.257360000000006</v>
      </c>
      <c r="H31" s="142" t="s">
        <v>142</v>
      </c>
      <c r="I31" s="476">
        <v>0.10449448495644008</v>
      </c>
    </row>
    <row r="32" spans="1:9" x14ac:dyDescent="0.2">
      <c r="A32" s="391"/>
      <c r="B32" s="393" t="s">
        <v>628</v>
      </c>
      <c r="C32" s="392">
        <v>0</v>
      </c>
      <c r="D32" s="142">
        <v>-100</v>
      </c>
      <c r="E32" s="144">
        <v>0</v>
      </c>
      <c r="F32" s="142">
        <v>-100</v>
      </c>
      <c r="G32" s="144">
        <v>0</v>
      </c>
      <c r="H32" s="142">
        <v>-100</v>
      </c>
      <c r="I32" s="476">
        <v>0</v>
      </c>
    </row>
    <row r="33" spans="1:9" x14ac:dyDescent="0.2">
      <c r="A33" s="391"/>
      <c r="B33" s="393" t="s">
        <v>668</v>
      </c>
      <c r="C33" s="392">
        <v>0</v>
      </c>
      <c r="D33" s="142" t="s">
        <v>142</v>
      </c>
      <c r="E33" s="144">
        <v>0</v>
      </c>
      <c r="F33" s="73">
        <v>-100</v>
      </c>
      <c r="G33" s="144">
        <v>50.079389999999997</v>
      </c>
      <c r="H33" s="533">
        <v>-84.687731402904021</v>
      </c>
      <c r="I33" s="476">
        <v>8.0190495983636104E-2</v>
      </c>
    </row>
    <row r="34" spans="1:9" x14ac:dyDescent="0.2">
      <c r="A34" s="642"/>
      <c r="B34" s="393" t="s">
        <v>546</v>
      </c>
      <c r="C34" s="392">
        <v>136.4802</v>
      </c>
      <c r="D34" s="142">
        <v>-4.4164199575533303</v>
      </c>
      <c r="E34" s="144">
        <v>368.90776000000005</v>
      </c>
      <c r="F34" s="73">
        <v>-54.883381129975447</v>
      </c>
      <c r="G34" s="144">
        <v>789.58143999999993</v>
      </c>
      <c r="H34" s="533">
        <v>-46.782055085669086</v>
      </c>
      <c r="I34" s="476">
        <v>1.2643310410345177</v>
      </c>
    </row>
    <row r="35" spans="1:9" x14ac:dyDescent="0.2">
      <c r="A35" s="642"/>
      <c r="B35" s="393" t="s">
        <v>216</v>
      </c>
      <c r="C35" s="392">
        <v>324.79043999999999</v>
      </c>
      <c r="D35" s="142">
        <v>-18.843098301891779</v>
      </c>
      <c r="E35" s="144">
        <v>1629.5899299999999</v>
      </c>
      <c r="F35" s="73">
        <v>-31.932905044583581</v>
      </c>
      <c r="G35" s="144">
        <v>4232.9158299999999</v>
      </c>
      <c r="H35" s="533">
        <v>-24.76036989980966</v>
      </c>
      <c r="I35" s="476">
        <v>6.7780302408772295</v>
      </c>
    </row>
    <row r="36" spans="1:9" x14ac:dyDescent="0.2">
      <c r="A36" s="642"/>
      <c r="B36" s="393" t="s">
        <v>217</v>
      </c>
      <c r="C36" s="392">
        <v>799.07408999999996</v>
      </c>
      <c r="D36" s="142">
        <v>3.3972767863658762</v>
      </c>
      <c r="E36" s="144">
        <v>2498.4758000000002</v>
      </c>
      <c r="F36" s="533">
        <v>-34.246743211094035</v>
      </c>
      <c r="G36" s="526">
        <v>6821.4442799999997</v>
      </c>
      <c r="H36" s="533">
        <v>-31.767937225037247</v>
      </c>
      <c r="I36" s="395">
        <v>10.922956532376642</v>
      </c>
    </row>
    <row r="37" spans="1:9" x14ac:dyDescent="0.2">
      <c r="A37" s="642"/>
      <c r="B37" s="393" t="s">
        <v>218</v>
      </c>
      <c r="C37" s="392">
        <v>0</v>
      </c>
      <c r="D37" s="142">
        <v>-100</v>
      </c>
      <c r="E37" s="144">
        <v>0</v>
      </c>
      <c r="F37" s="533">
        <v>-100</v>
      </c>
      <c r="G37" s="144">
        <v>44.107410000000002</v>
      </c>
      <c r="H37" s="533">
        <v>-53.501090643197479</v>
      </c>
      <c r="I37" s="395">
        <v>7.0627758933437312E-2</v>
      </c>
    </row>
    <row r="38" spans="1:9" x14ac:dyDescent="0.2">
      <c r="A38" s="642"/>
      <c r="B38" s="393" t="s">
        <v>219</v>
      </c>
      <c r="C38" s="392">
        <v>0</v>
      </c>
      <c r="D38" s="142" t="s">
        <v>142</v>
      </c>
      <c r="E38" s="144">
        <v>0</v>
      </c>
      <c r="F38" s="533" t="s">
        <v>142</v>
      </c>
      <c r="G38" s="144">
        <v>0</v>
      </c>
      <c r="H38" s="533">
        <v>-100</v>
      </c>
      <c r="I38" s="392">
        <v>0</v>
      </c>
    </row>
    <row r="39" spans="1:9" x14ac:dyDescent="0.2">
      <c r="A39" s="492" t="s">
        <v>443</v>
      </c>
      <c r="B39" s="146"/>
      <c r="C39" s="146">
        <v>1792.7909099999999</v>
      </c>
      <c r="D39" s="147">
        <v>-14.574587484366472</v>
      </c>
      <c r="E39" s="146">
        <v>7254.7098700000006</v>
      </c>
      <c r="F39" s="529">
        <v>-23.716777932815511</v>
      </c>
      <c r="G39" s="530">
        <v>18352.44472</v>
      </c>
      <c r="H39" s="529">
        <v>-18.854866451226545</v>
      </c>
      <c r="I39" s="531">
        <v>29.387171940574031</v>
      </c>
    </row>
    <row r="40" spans="1:9" x14ac:dyDescent="0.2">
      <c r="A40" s="150" t="s">
        <v>186</v>
      </c>
      <c r="B40" s="150"/>
      <c r="C40" s="150">
        <v>4796.7877000000008</v>
      </c>
      <c r="D40" s="677">
        <v>-20.068768696583327</v>
      </c>
      <c r="E40" s="150">
        <v>25405.340390000005</v>
      </c>
      <c r="F40" s="669">
        <v>-4.3125728999519293</v>
      </c>
      <c r="G40" s="150">
        <v>62450.530310000002</v>
      </c>
      <c r="H40" s="669">
        <v>3.0611594394431556</v>
      </c>
      <c r="I40" s="670">
        <v>100</v>
      </c>
    </row>
    <row r="41" spans="1:9" x14ac:dyDescent="0.2">
      <c r="A41" s="151" t="s">
        <v>526</v>
      </c>
      <c r="B41" s="477"/>
      <c r="C41" s="152">
        <v>2308.6800399999997</v>
      </c>
      <c r="D41" s="534">
        <v>-25.756658806072512</v>
      </c>
      <c r="E41" s="152">
        <v>10396.528699999999</v>
      </c>
      <c r="F41" s="534">
        <v>-19.573894611214332</v>
      </c>
      <c r="G41" s="152">
        <v>28484.639189999994</v>
      </c>
      <c r="H41" s="534">
        <v>-5.0683968701782272</v>
      </c>
      <c r="I41" s="535">
        <v>45.611524911965148</v>
      </c>
    </row>
    <row r="42" spans="1:9" x14ac:dyDescent="0.2">
      <c r="A42" s="151" t="s">
        <v>527</v>
      </c>
      <c r="B42" s="477"/>
      <c r="C42" s="152">
        <v>2488.1076600000001</v>
      </c>
      <c r="D42" s="534">
        <v>-13.951893996640516</v>
      </c>
      <c r="E42" s="152">
        <v>15008.811689999999</v>
      </c>
      <c r="F42" s="534">
        <v>10.16826403343893</v>
      </c>
      <c r="G42" s="152">
        <v>33965.891120000008</v>
      </c>
      <c r="H42" s="534">
        <v>11.035318234168914</v>
      </c>
      <c r="I42" s="535">
        <v>54.388475088034859</v>
      </c>
    </row>
    <row r="43" spans="1:9" s="1" customFormat="1" x14ac:dyDescent="0.2">
      <c r="A43" s="153" t="s">
        <v>528</v>
      </c>
      <c r="B43" s="478"/>
      <c r="C43" s="154">
        <v>1666.8846599999999</v>
      </c>
      <c r="D43" s="536">
        <v>-11.563238686399439</v>
      </c>
      <c r="E43" s="154">
        <v>9152.2321600000014</v>
      </c>
      <c r="F43" s="536">
        <v>11.960755912396682</v>
      </c>
      <c r="G43" s="154">
        <v>20137.999980000001</v>
      </c>
      <c r="H43" s="536">
        <v>10.127035204677659</v>
      </c>
      <c r="I43" s="537">
        <v>32.246323417970032</v>
      </c>
    </row>
    <row r="44" spans="1:9" s="1" customFormat="1" x14ac:dyDescent="0.2">
      <c r="A44" s="153" t="s">
        <v>529</v>
      </c>
      <c r="B44" s="478"/>
      <c r="C44" s="154">
        <v>3129.9030400000001</v>
      </c>
      <c r="D44" s="536">
        <v>-23.963396215155687</v>
      </c>
      <c r="E44" s="154">
        <v>16253.108229999996</v>
      </c>
      <c r="F44" s="536">
        <v>-11.551768823190049</v>
      </c>
      <c r="G44" s="154">
        <v>42312.530330000001</v>
      </c>
      <c r="H44" s="536">
        <v>7.2860322486377992E-3</v>
      </c>
      <c r="I44" s="537">
        <v>67.753676582029982</v>
      </c>
    </row>
    <row r="45" spans="1:9" s="1" customFormat="1" x14ac:dyDescent="0.2">
      <c r="A45" s="712" t="s">
        <v>685</v>
      </c>
      <c r="B45" s="713"/>
      <c r="C45" s="731">
        <v>26.378</v>
      </c>
      <c r="D45" s="719">
        <v>-11.940627859517623</v>
      </c>
      <c r="E45" s="484">
        <v>142.02491000000001</v>
      </c>
      <c r="F45" s="714">
        <v>-51.028937752594196</v>
      </c>
      <c r="G45" s="484">
        <v>468.58525000000003</v>
      </c>
      <c r="H45" s="714">
        <v>-38.479199964950681</v>
      </c>
      <c r="I45" s="715">
        <v>0.75033029771560966</v>
      </c>
    </row>
    <row r="46" spans="1:9" s="1" customFormat="1" x14ac:dyDescent="0.2">
      <c r="A46" s="80" t="s">
        <v>479</v>
      </c>
      <c r="I46" s="79" t="s">
        <v>220</v>
      </c>
    </row>
    <row r="47" spans="1:9" s="1" customFormat="1" x14ac:dyDescent="0.2">
      <c r="A47" s="433" t="s">
        <v>531</v>
      </c>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sheetData>
  <mergeCells count="5">
    <mergeCell ref="A3:A4"/>
    <mergeCell ref="C3:D3"/>
    <mergeCell ref="E3:F3"/>
    <mergeCell ref="G3:I3"/>
    <mergeCell ref="B3:B4"/>
  </mergeCells>
  <conditionalFormatting sqref="D18:D19">
    <cfRule type="cellIs" dxfId="119" priority="16" stopIfTrue="1" operator="equal">
      <formula>0</formula>
    </cfRule>
    <cfRule type="cellIs" dxfId="118" priority="17" operator="between">
      <formula>0</formula>
      <formula>0.5</formula>
    </cfRule>
    <cfRule type="cellIs" dxfId="117" priority="18" operator="between">
      <formula>0</formula>
      <formula>0.49</formula>
    </cfRule>
  </conditionalFormatting>
  <conditionalFormatting sqref="F18:F35">
    <cfRule type="cellIs" dxfId="116" priority="26" stopIfTrue="1" operator="equal">
      <formula>0</formula>
    </cfRule>
    <cfRule type="cellIs" dxfId="115" priority="27" operator="between">
      <formula>0</formula>
      <formula>0.5</formula>
    </cfRule>
    <cfRule type="cellIs" dxfId="114" priority="28" operator="between">
      <formula>0</formula>
      <formula>0.49</formula>
    </cfRule>
  </conditionalFormatting>
  <conditionalFormatting sqref="F23:F24">
    <cfRule type="cellIs" dxfId="113" priority="12" operator="between">
      <formula>0</formula>
      <formula>0.5</formula>
    </cfRule>
    <cfRule type="cellIs" dxfId="112" priority="13" operator="between">
      <formula>0</formula>
      <formula>0.49</formula>
    </cfRule>
  </conditionalFormatting>
  <conditionalFormatting sqref="I39:I41">
    <cfRule type="cellIs" dxfId="111" priority="22" operator="between">
      <formula>0</formula>
      <formula>0.5</formula>
    </cfRule>
    <cfRule type="cellIs" dxfId="110" priority="2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election activeCell="B5" sqref="B5"/>
    </sheetView>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3">
        <f>INDICE!A3</f>
        <v>45047</v>
      </c>
      <c r="C3" s="774"/>
      <c r="D3" s="774" t="s">
        <v>115</v>
      </c>
      <c r="E3" s="774"/>
      <c r="F3" s="774" t="s">
        <v>116</v>
      </c>
      <c r="G3" s="774"/>
      <c r="H3" s="1"/>
    </row>
    <row r="4" spans="1:8" x14ac:dyDescent="0.2">
      <c r="A4" s="66"/>
      <c r="B4" s="614" t="s">
        <v>56</v>
      </c>
      <c r="C4" s="614" t="s">
        <v>449</v>
      </c>
      <c r="D4" s="614" t="s">
        <v>56</v>
      </c>
      <c r="E4" s="614" t="s">
        <v>449</v>
      </c>
      <c r="F4" s="614" t="s">
        <v>56</v>
      </c>
      <c r="G4" s="615" t="s">
        <v>449</v>
      </c>
      <c r="H4" s="1"/>
    </row>
    <row r="5" spans="1:8" x14ac:dyDescent="0.2">
      <c r="A5" s="157" t="s">
        <v>8</v>
      </c>
      <c r="B5" s="396">
        <v>71.140741094841047</v>
      </c>
      <c r="C5" s="480">
        <v>-31.572359917618797</v>
      </c>
      <c r="D5" s="396">
        <v>73.929655157688487</v>
      </c>
      <c r="E5" s="480">
        <v>-19.582563533942498</v>
      </c>
      <c r="F5" s="396">
        <v>88.529612331251471</v>
      </c>
      <c r="G5" s="480">
        <v>16.799973266841512</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election activeCell="H29" sqref="H29"/>
    </sheetView>
  </sheetViews>
  <sheetFormatPr baseColWidth="10" defaultRowHeight="14.25" x14ac:dyDescent="0.2"/>
  <cols>
    <col min="1" max="1" width="20" customWidth="1"/>
    <col min="2" max="2" width="12.125" customWidth="1"/>
  </cols>
  <sheetData>
    <row r="1" spans="1:8" x14ac:dyDescent="0.2">
      <c r="A1" s="158" t="s">
        <v>453</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773">
        <f>INDICE!A3</f>
        <v>45047</v>
      </c>
      <c r="C3" s="774"/>
      <c r="D3" s="774" t="s">
        <v>115</v>
      </c>
      <c r="E3" s="774"/>
      <c r="F3" s="774" t="s">
        <v>116</v>
      </c>
      <c r="G3" s="774"/>
      <c r="H3" s="774"/>
    </row>
    <row r="4" spans="1:8" x14ac:dyDescent="0.2">
      <c r="A4" s="160"/>
      <c r="B4" s="63" t="s">
        <v>47</v>
      </c>
      <c r="C4" s="63" t="s">
        <v>449</v>
      </c>
      <c r="D4" s="63" t="s">
        <v>47</v>
      </c>
      <c r="E4" s="63" t="s">
        <v>449</v>
      </c>
      <c r="F4" s="63" t="s">
        <v>47</v>
      </c>
      <c r="G4" s="64" t="s">
        <v>449</v>
      </c>
      <c r="H4" s="64" t="s">
        <v>106</v>
      </c>
    </row>
    <row r="5" spans="1:8" x14ac:dyDescent="0.2">
      <c r="A5" s="160" t="s">
        <v>224</v>
      </c>
      <c r="B5" s="163"/>
      <c r="C5" s="163"/>
      <c r="D5" s="163"/>
      <c r="E5" s="163"/>
      <c r="F5" s="163"/>
      <c r="G5" s="164"/>
      <c r="H5" s="165"/>
    </row>
    <row r="6" spans="1:8" x14ac:dyDescent="0.2">
      <c r="A6" s="1" t="s">
        <v>410</v>
      </c>
      <c r="B6" s="461">
        <v>93.179000000000002</v>
      </c>
      <c r="C6" s="398">
        <v>22.357622155397681</v>
      </c>
      <c r="D6" s="237">
        <v>429.37199999999996</v>
      </c>
      <c r="E6" s="398">
        <v>18.125170225233752</v>
      </c>
      <c r="F6" s="237">
        <v>1094.9349999999999</v>
      </c>
      <c r="G6" s="398">
        <v>38.236801704895491</v>
      </c>
      <c r="H6" s="398">
        <v>5.8413412473001536</v>
      </c>
    </row>
    <row r="7" spans="1:8" x14ac:dyDescent="0.2">
      <c r="A7" s="1" t="s">
        <v>48</v>
      </c>
      <c r="B7" s="461">
        <v>1.7669999999999999</v>
      </c>
      <c r="C7" s="401">
        <v>-97.692819930275377</v>
      </c>
      <c r="D7" s="461">
        <v>230.761</v>
      </c>
      <c r="E7" s="401">
        <v>-40.925940147966102</v>
      </c>
      <c r="F7" s="237">
        <v>636.68100000000004</v>
      </c>
      <c r="G7" s="398">
        <v>4.6744014375691751</v>
      </c>
      <c r="H7" s="398">
        <v>3.3966134854327512</v>
      </c>
    </row>
    <row r="8" spans="1:8" x14ac:dyDescent="0.2">
      <c r="A8" s="1" t="s">
        <v>49</v>
      </c>
      <c r="B8" s="461">
        <v>223.99100000000001</v>
      </c>
      <c r="C8" s="401">
        <v>78.869404117355828</v>
      </c>
      <c r="D8" s="237">
        <v>586.45299999999997</v>
      </c>
      <c r="E8" s="398">
        <v>12.880364171807484</v>
      </c>
      <c r="F8" s="237">
        <v>1610.289</v>
      </c>
      <c r="G8" s="398">
        <v>49.229474667514317</v>
      </c>
      <c r="H8" s="398">
        <v>8.5906903658881273</v>
      </c>
    </row>
    <row r="9" spans="1:8" x14ac:dyDescent="0.2">
      <c r="A9" s="1" t="s">
        <v>122</v>
      </c>
      <c r="B9" s="461">
        <v>756.06399999999996</v>
      </c>
      <c r="C9" s="398">
        <v>34.330659976760629</v>
      </c>
      <c r="D9" s="237">
        <v>3074.0629999999996</v>
      </c>
      <c r="E9" s="398">
        <v>12.753378130547691</v>
      </c>
      <c r="F9" s="237">
        <v>7113.0690000000004</v>
      </c>
      <c r="G9" s="398">
        <v>-4.6179202322295758</v>
      </c>
      <c r="H9" s="398">
        <v>37.947333261419224</v>
      </c>
    </row>
    <row r="10" spans="1:8" x14ac:dyDescent="0.2">
      <c r="A10" s="1" t="s">
        <v>123</v>
      </c>
      <c r="B10" s="461">
        <v>358.26900000000001</v>
      </c>
      <c r="C10" s="398">
        <v>-26.815771411762789</v>
      </c>
      <c r="D10" s="237">
        <v>2331.0150000000003</v>
      </c>
      <c r="E10" s="398">
        <v>-7.6070498815665477</v>
      </c>
      <c r="F10" s="237">
        <v>6006.1840000000002</v>
      </c>
      <c r="G10" s="398">
        <v>19.991233676268134</v>
      </c>
      <c r="H10" s="398">
        <v>32.042240259078604</v>
      </c>
    </row>
    <row r="11" spans="1:8" x14ac:dyDescent="0.2">
      <c r="A11" s="1" t="s">
        <v>225</v>
      </c>
      <c r="B11" s="461">
        <v>165.08599999999998</v>
      </c>
      <c r="C11" s="398">
        <v>-8.6357850462117511</v>
      </c>
      <c r="D11" s="237">
        <v>996.14799999999991</v>
      </c>
      <c r="E11" s="398">
        <v>-5.1962982560994773</v>
      </c>
      <c r="F11" s="237">
        <v>2283.4239999999995</v>
      </c>
      <c r="G11" s="398">
        <v>-4.5907838356742712</v>
      </c>
      <c r="H11" s="398">
        <v>12.181781380881151</v>
      </c>
    </row>
    <row r="12" spans="1:8" x14ac:dyDescent="0.2">
      <c r="A12" s="168" t="s">
        <v>226</v>
      </c>
      <c r="B12" s="462">
        <v>1598.3559999999998</v>
      </c>
      <c r="C12" s="170">
        <v>5.7786766447964588</v>
      </c>
      <c r="D12" s="169">
        <v>7647.8119999999999</v>
      </c>
      <c r="E12" s="170">
        <v>0.97857083818233392</v>
      </c>
      <c r="F12" s="169">
        <v>18744.581999999999</v>
      </c>
      <c r="G12" s="170">
        <v>8.1273551176500334</v>
      </c>
      <c r="H12" s="170">
        <v>100</v>
      </c>
    </row>
    <row r="13" spans="1:8" x14ac:dyDescent="0.2">
      <c r="A13" s="145" t="s">
        <v>227</v>
      </c>
      <c r="B13" s="463"/>
      <c r="C13" s="172"/>
      <c r="D13" s="171"/>
      <c r="E13" s="172"/>
      <c r="F13" s="171"/>
      <c r="G13" s="172"/>
      <c r="H13" s="172"/>
    </row>
    <row r="14" spans="1:8" x14ac:dyDescent="0.2">
      <c r="A14" s="1" t="s">
        <v>410</v>
      </c>
      <c r="B14" s="461">
        <v>42.106999999999999</v>
      </c>
      <c r="C14" s="720">
        <v>-4.3935334453476278</v>
      </c>
      <c r="D14" s="237">
        <v>169.84200000000001</v>
      </c>
      <c r="E14" s="398">
        <v>-23.67269164741727</v>
      </c>
      <c r="F14" s="237">
        <v>475.09299999999996</v>
      </c>
      <c r="G14" s="398">
        <v>-16.833317578520248</v>
      </c>
      <c r="H14" s="398">
        <v>2.4332970493060033</v>
      </c>
    </row>
    <row r="15" spans="1:8" x14ac:dyDescent="0.2">
      <c r="A15" s="1" t="s">
        <v>48</v>
      </c>
      <c r="B15" s="461">
        <v>326.327</v>
      </c>
      <c r="C15" s="398">
        <v>-25.91054603246679</v>
      </c>
      <c r="D15" s="237">
        <v>1740.3510000000001</v>
      </c>
      <c r="E15" s="398">
        <v>-6.4434556687863092</v>
      </c>
      <c r="F15" s="237">
        <v>4107.5600000000004</v>
      </c>
      <c r="G15" s="398">
        <v>-11.054194326260781</v>
      </c>
      <c r="H15" s="398">
        <v>21.037804446387064</v>
      </c>
    </row>
    <row r="16" spans="1:8" x14ac:dyDescent="0.2">
      <c r="A16" s="1" t="s">
        <v>49</v>
      </c>
      <c r="B16" s="461">
        <v>44.567</v>
      </c>
      <c r="C16" s="473">
        <v>78.40358672591168</v>
      </c>
      <c r="D16" s="237">
        <v>270.58999999999997</v>
      </c>
      <c r="E16" s="398">
        <v>133.90442930742367</v>
      </c>
      <c r="F16" s="237">
        <v>554.91700000000003</v>
      </c>
      <c r="G16" s="398">
        <v>-23.947613311021286</v>
      </c>
      <c r="H16" s="398">
        <v>2.8421338531818812</v>
      </c>
    </row>
    <row r="17" spans="1:8" x14ac:dyDescent="0.2">
      <c r="A17" s="1" t="s">
        <v>122</v>
      </c>
      <c r="B17" s="461">
        <v>526.86099999999999</v>
      </c>
      <c r="C17" s="398">
        <v>22.253160973549686</v>
      </c>
      <c r="D17" s="237">
        <v>2701.0599999999995</v>
      </c>
      <c r="E17" s="398">
        <v>-8.2438099068666624</v>
      </c>
      <c r="F17" s="237">
        <v>7005.8709999999992</v>
      </c>
      <c r="G17" s="398">
        <v>-20.365359907801281</v>
      </c>
      <c r="H17" s="398">
        <v>35.882164612230646</v>
      </c>
    </row>
    <row r="18" spans="1:8" x14ac:dyDescent="0.2">
      <c r="A18" s="1" t="s">
        <v>123</v>
      </c>
      <c r="B18" s="461">
        <v>23.101000000000003</v>
      </c>
      <c r="C18" s="398">
        <v>-85.024439575257034</v>
      </c>
      <c r="D18" s="237">
        <v>862.57299999999998</v>
      </c>
      <c r="E18" s="398">
        <v>-28.706552904352545</v>
      </c>
      <c r="F18" s="237">
        <v>1687.4360000000001</v>
      </c>
      <c r="G18" s="398">
        <v>-33.989176552692129</v>
      </c>
      <c r="H18" s="398">
        <v>8.6425879558164951</v>
      </c>
    </row>
    <row r="19" spans="1:8" x14ac:dyDescent="0.2">
      <c r="A19" s="1" t="s">
        <v>225</v>
      </c>
      <c r="B19" s="461">
        <v>364.65600000000001</v>
      </c>
      <c r="C19" s="398">
        <v>-21.539702860585454</v>
      </c>
      <c r="D19" s="237">
        <v>2342.9740000000002</v>
      </c>
      <c r="E19" s="398">
        <v>-5.6083294422691568</v>
      </c>
      <c r="F19" s="237">
        <v>5693.7839999999997</v>
      </c>
      <c r="G19" s="398">
        <v>1.9757065094454538</v>
      </c>
      <c r="H19" s="398">
        <v>29.162012083077904</v>
      </c>
    </row>
    <row r="20" spans="1:8" x14ac:dyDescent="0.2">
      <c r="A20" s="173" t="s">
        <v>228</v>
      </c>
      <c r="B20" s="464">
        <v>1327.6189999999997</v>
      </c>
      <c r="C20" s="175">
        <v>-14.866475788015702</v>
      </c>
      <c r="D20" s="174">
        <v>8087.39</v>
      </c>
      <c r="E20" s="175">
        <v>-8.4538824854472239</v>
      </c>
      <c r="F20" s="174">
        <v>19524.661</v>
      </c>
      <c r="G20" s="175">
        <v>-14.576245098549231</v>
      </c>
      <c r="H20" s="175">
        <v>100</v>
      </c>
    </row>
    <row r="21" spans="1:8" x14ac:dyDescent="0.2">
      <c r="A21" s="145" t="s">
        <v>454</v>
      </c>
      <c r="B21" s="465"/>
      <c r="C21" s="400"/>
      <c r="D21" s="399"/>
      <c r="E21" s="400"/>
      <c r="F21" s="399"/>
      <c r="G21" s="400"/>
      <c r="H21" s="400"/>
    </row>
    <row r="22" spans="1:8" x14ac:dyDescent="0.2">
      <c r="A22" s="1" t="s">
        <v>410</v>
      </c>
      <c r="B22" s="461">
        <v>-51.072000000000003</v>
      </c>
      <c r="C22" s="398">
        <v>59.048301205194463</v>
      </c>
      <c r="D22" s="237">
        <v>-259.52999999999997</v>
      </c>
      <c r="E22" s="398">
        <v>84.101694674791176</v>
      </c>
      <c r="F22" s="237">
        <v>-619.84199999999998</v>
      </c>
      <c r="G22" s="398">
        <v>180.7026601092301</v>
      </c>
      <c r="H22" s="401" t="s">
        <v>455</v>
      </c>
    </row>
    <row r="23" spans="1:8" x14ac:dyDescent="0.2">
      <c r="A23" s="1" t="s">
        <v>48</v>
      </c>
      <c r="B23" s="461">
        <v>324.56</v>
      </c>
      <c r="C23" s="398">
        <v>-10.801592907220574</v>
      </c>
      <c r="D23" s="237">
        <v>1509.5900000000001</v>
      </c>
      <c r="E23" s="398">
        <v>2.7223368805981059</v>
      </c>
      <c r="F23" s="237">
        <v>3470.8790000000004</v>
      </c>
      <c r="G23" s="398">
        <v>-13.440075175837981</v>
      </c>
      <c r="H23" s="401" t="s">
        <v>455</v>
      </c>
    </row>
    <row r="24" spans="1:8" x14ac:dyDescent="0.2">
      <c r="A24" s="1" t="s">
        <v>49</v>
      </c>
      <c r="B24" s="461">
        <v>-179.42400000000001</v>
      </c>
      <c r="C24" s="401">
        <v>78.985485560377072</v>
      </c>
      <c r="D24" s="237">
        <v>-315.863</v>
      </c>
      <c r="E24" s="398">
        <v>-21.787243314984984</v>
      </c>
      <c r="F24" s="237">
        <v>-1055.3719999999998</v>
      </c>
      <c r="G24" s="398">
        <v>202.03710169481818</v>
      </c>
      <c r="H24" s="401" t="s">
        <v>455</v>
      </c>
    </row>
    <row r="25" spans="1:8" x14ac:dyDescent="0.2">
      <c r="A25" s="1" t="s">
        <v>122</v>
      </c>
      <c r="B25" s="461">
        <v>-229.20299999999997</v>
      </c>
      <c r="C25" s="398">
        <v>73.797951152192582</v>
      </c>
      <c r="D25" s="237">
        <v>-373.00300000000016</v>
      </c>
      <c r="E25" s="398">
        <v>-271.59346017959655</v>
      </c>
      <c r="F25" s="237">
        <v>-107.19800000000123</v>
      </c>
      <c r="G25" s="398">
        <v>-107.99943883486604</v>
      </c>
      <c r="H25" s="401" t="s">
        <v>455</v>
      </c>
    </row>
    <row r="26" spans="1:8" x14ac:dyDescent="0.2">
      <c r="A26" s="1" t="s">
        <v>123</v>
      </c>
      <c r="B26" s="461">
        <v>-335.16800000000001</v>
      </c>
      <c r="C26" s="398">
        <v>-3.5193834517412544E-2</v>
      </c>
      <c r="D26" s="237">
        <v>-1468.4420000000005</v>
      </c>
      <c r="E26" s="398">
        <v>11.834857145033141</v>
      </c>
      <c r="F26" s="237">
        <v>-4318.7479999999996</v>
      </c>
      <c r="G26" s="398">
        <v>76.331782769758632</v>
      </c>
      <c r="H26" s="401" t="s">
        <v>455</v>
      </c>
    </row>
    <row r="27" spans="1:8" x14ac:dyDescent="0.2">
      <c r="A27" s="1" t="s">
        <v>225</v>
      </c>
      <c r="B27" s="461">
        <v>199.57000000000002</v>
      </c>
      <c r="C27" s="398">
        <v>-29.747425855847915</v>
      </c>
      <c r="D27" s="237">
        <v>1346.8260000000002</v>
      </c>
      <c r="E27" s="398">
        <v>-5.9107818378060966</v>
      </c>
      <c r="F27" s="237">
        <v>3410.36</v>
      </c>
      <c r="G27" s="398">
        <v>6.9019389525844259</v>
      </c>
      <c r="H27" s="401" t="s">
        <v>455</v>
      </c>
    </row>
    <row r="28" spans="1:8" x14ac:dyDescent="0.2">
      <c r="A28" s="173" t="s">
        <v>229</v>
      </c>
      <c r="B28" s="464">
        <v>-270.73700000000008</v>
      </c>
      <c r="C28" s="175">
        <v>-659.17756160026806</v>
      </c>
      <c r="D28" s="174">
        <v>439.57800000000043</v>
      </c>
      <c r="E28" s="175">
        <v>-65.127442728319124</v>
      </c>
      <c r="F28" s="174">
        <v>780.07900000000154</v>
      </c>
      <c r="G28" s="175">
        <v>-85.869646927294539</v>
      </c>
      <c r="H28" s="397" t="s">
        <v>455</v>
      </c>
    </row>
    <row r="29" spans="1:8" x14ac:dyDescent="0.2">
      <c r="A29" s="80" t="s">
        <v>125</v>
      </c>
      <c r="B29" s="166"/>
      <c r="C29" s="166"/>
      <c r="D29" s="166"/>
      <c r="E29" s="166"/>
      <c r="F29" s="166"/>
      <c r="G29" s="166"/>
      <c r="H29" s="161" t="s">
        <v>220</v>
      </c>
    </row>
    <row r="30" spans="1:8" x14ac:dyDescent="0.2">
      <c r="A30" s="433" t="s">
        <v>531</v>
      </c>
      <c r="B30" s="166"/>
      <c r="C30" s="166"/>
      <c r="D30" s="166"/>
      <c r="E30" s="166"/>
      <c r="F30" s="166"/>
      <c r="G30" s="167"/>
      <c r="H30" s="167"/>
    </row>
    <row r="31" spans="1:8" x14ac:dyDescent="0.2">
      <c r="A31" s="133" t="s">
        <v>456</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election activeCell="G21" sqref="G21"/>
    </sheetView>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457</v>
      </c>
      <c r="B1" s="158"/>
      <c r="C1" s="1"/>
      <c r="D1" s="1"/>
      <c r="E1" s="1"/>
      <c r="F1" s="1"/>
      <c r="G1" s="1"/>
      <c r="H1" s="1"/>
    </row>
    <row r="2" spans="1:8" x14ac:dyDescent="0.2">
      <c r="A2" s="385"/>
      <c r="B2" s="385"/>
      <c r="C2" s="385"/>
      <c r="D2" s="385"/>
      <c r="E2" s="385"/>
      <c r="F2" s="1"/>
      <c r="G2" s="1"/>
      <c r="H2" s="387" t="s">
        <v>151</v>
      </c>
    </row>
    <row r="3" spans="1:8" ht="14.85" customHeight="1" x14ac:dyDescent="0.2">
      <c r="A3" s="793" t="s">
        <v>451</v>
      </c>
      <c r="B3" s="791" t="s">
        <v>452</v>
      </c>
      <c r="C3" s="776">
        <f>INDICE!A3</f>
        <v>45047</v>
      </c>
      <c r="D3" s="775">
        <v>41671</v>
      </c>
      <c r="E3" s="775">
        <v>41671</v>
      </c>
      <c r="F3" s="774" t="s">
        <v>116</v>
      </c>
      <c r="G3" s="774"/>
      <c r="H3" s="774"/>
    </row>
    <row r="4" spans="1:8" x14ac:dyDescent="0.2">
      <c r="A4" s="794"/>
      <c r="B4" s="792"/>
      <c r="C4" s="82" t="s">
        <v>460</v>
      </c>
      <c r="D4" s="82" t="s">
        <v>461</v>
      </c>
      <c r="E4" s="82" t="s">
        <v>230</v>
      </c>
      <c r="F4" s="82" t="s">
        <v>460</v>
      </c>
      <c r="G4" s="82" t="s">
        <v>461</v>
      </c>
      <c r="H4" s="82" t="s">
        <v>230</v>
      </c>
    </row>
    <row r="5" spans="1:8" x14ac:dyDescent="0.2">
      <c r="A5" s="402"/>
      <c r="B5" s="538" t="s">
        <v>200</v>
      </c>
      <c r="C5" s="141">
        <v>0</v>
      </c>
      <c r="D5" s="141">
        <v>7.9930000000000003</v>
      </c>
      <c r="E5" s="177">
        <v>7.9930000000000003</v>
      </c>
      <c r="F5" s="143">
        <v>0</v>
      </c>
      <c r="G5" s="141">
        <v>221.10399999999998</v>
      </c>
      <c r="H5" s="176">
        <v>221.10399999999998</v>
      </c>
    </row>
    <row r="6" spans="1:8" x14ac:dyDescent="0.2">
      <c r="A6" s="402"/>
      <c r="B6" s="538" t="s">
        <v>231</v>
      </c>
      <c r="C6" s="141">
        <v>155.01300000000001</v>
      </c>
      <c r="D6" s="144">
        <v>237.83799999999999</v>
      </c>
      <c r="E6" s="177">
        <v>82.824999999999989</v>
      </c>
      <c r="F6" s="143">
        <v>1399.444</v>
      </c>
      <c r="G6" s="141">
        <v>2375.951</v>
      </c>
      <c r="H6" s="177">
        <v>976.50700000000006</v>
      </c>
    </row>
    <row r="7" spans="1:8" x14ac:dyDescent="0.2">
      <c r="A7" s="402"/>
      <c r="B7" s="658" t="s">
        <v>201</v>
      </c>
      <c r="C7" s="141">
        <v>0</v>
      </c>
      <c r="D7" s="96">
        <v>0.02</v>
      </c>
      <c r="E7" s="704">
        <v>0.02</v>
      </c>
      <c r="F7" s="143">
        <v>0</v>
      </c>
      <c r="G7" s="141">
        <v>16.078999999999997</v>
      </c>
      <c r="H7" s="177">
        <v>16.078999999999997</v>
      </c>
    </row>
    <row r="8" spans="1:8" x14ac:dyDescent="0.2">
      <c r="A8" s="492" t="s">
        <v>303</v>
      </c>
      <c r="B8" s="657"/>
      <c r="C8" s="146">
        <v>155.01300000000001</v>
      </c>
      <c r="D8" s="178">
        <v>245.851</v>
      </c>
      <c r="E8" s="146">
        <v>90.837999999999994</v>
      </c>
      <c r="F8" s="146">
        <v>1399.444</v>
      </c>
      <c r="G8" s="178">
        <v>2613.134</v>
      </c>
      <c r="H8" s="146">
        <v>1213.69</v>
      </c>
    </row>
    <row r="9" spans="1:8" x14ac:dyDescent="0.2">
      <c r="A9" s="402"/>
      <c r="B9" s="539" t="s">
        <v>566</v>
      </c>
      <c r="C9" s="144">
        <v>21.527000000000001</v>
      </c>
      <c r="D9" s="144">
        <v>0</v>
      </c>
      <c r="E9" s="179">
        <v>-21.527000000000001</v>
      </c>
      <c r="F9" s="144">
        <v>212.67099999999999</v>
      </c>
      <c r="G9" s="96">
        <v>65.37</v>
      </c>
      <c r="H9" s="179">
        <v>-147.30099999999999</v>
      </c>
    </row>
    <row r="10" spans="1:8" x14ac:dyDescent="0.2">
      <c r="A10" s="402"/>
      <c r="B10" s="539" t="s">
        <v>202</v>
      </c>
      <c r="C10" s="144">
        <v>0</v>
      </c>
      <c r="D10" s="141">
        <v>72.317999999999998</v>
      </c>
      <c r="E10" s="179">
        <v>72.317999999999998</v>
      </c>
      <c r="F10" s="144">
        <v>68.734000000000009</v>
      </c>
      <c r="G10" s="141">
        <v>285.476</v>
      </c>
      <c r="H10" s="179">
        <v>216.74199999999999</v>
      </c>
    </row>
    <row r="11" spans="1:8" x14ac:dyDescent="0.2">
      <c r="A11" s="402"/>
      <c r="B11" s="658" t="s">
        <v>232</v>
      </c>
      <c r="C11" s="144">
        <v>0</v>
      </c>
      <c r="D11" s="141">
        <v>17.007000000000005</v>
      </c>
      <c r="E11" s="179">
        <v>17.007000000000005</v>
      </c>
      <c r="F11" s="96">
        <v>32.107000000000028</v>
      </c>
      <c r="G11" s="141">
        <v>448.77599999999995</v>
      </c>
      <c r="H11" s="177">
        <v>416.66899999999993</v>
      </c>
    </row>
    <row r="12" spans="1:8" x14ac:dyDescent="0.2">
      <c r="A12" s="642" t="s">
        <v>458</v>
      </c>
      <c r="C12" s="146">
        <v>21.527000000000001</v>
      </c>
      <c r="D12" s="146">
        <v>89.325000000000003</v>
      </c>
      <c r="E12" s="146">
        <v>67.798000000000002</v>
      </c>
      <c r="F12" s="146">
        <v>313.512</v>
      </c>
      <c r="G12" s="146">
        <v>799.62199999999996</v>
      </c>
      <c r="H12" s="178">
        <v>486.10999999999996</v>
      </c>
    </row>
    <row r="13" spans="1:8" x14ac:dyDescent="0.2">
      <c r="A13" s="660"/>
      <c r="B13" s="659" t="s">
        <v>233</v>
      </c>
      <c r="C13" s="144">
        <v>26.648</v>
      </c>
      <c r="D13" s="141">
        <v>37.945</v>
      </c>
      <c r="E13" s="179">
        <v>11.297000000000001</v>
      </c>
      <c r="F13" s="144">
        <v>760.90200000000004</v>
      </c>
      <c r="G13" s="141">
        <v>609.85400000000004</v>
      </c>
      <c r="H13" s="179">
        <v>-151.048</v>
      </c>
    </row>
    <row r="14" spans="1:8" x14ac:dyDescent="0.2">
      <c r="A14" s="402"/>
      <c r="B14" s="539" t="s">
        <v>234</v>
      </c>
      <c r="C14" s="144">
        <v>37.151000000000003</v>
      </c>
      <c r="D14" s="141">
        <v>167.309</v>
      </c>
      <c r="E14" s="179">
        <v>130.15799999999999</v>
      </c>
      <c r="F14" s="144">
        <v>663.54599999999994</v>
      </c>
      <c r="G14" s="141">
        <v>2701.096</v>
      </c>
      <c r="H14" s="179">
        <v>2037.5500000000002</v>
      </c>
    </row>
    <row r="15" spans="1:8" x14ac:dyDescent="0.2">
      <c r="A15" s="402"/>
      <c r="B15" s="539" t="s">
        <v>592</v>
      </c>
      <c r="C15" s="96">
        <v>139.43299999999999</v>
      </c>
      <c r="D15" s="144">
        <v>34.97</v>
      </c>
      <c r="E15" s="177">
        <v>-104.46299999999999</v>
      </c>
      <c r="F15" s="144">
        <v>1164.7379999999998</v>
      </c>
      <c r="G15" s="144">
        <v>637.20600000000002</v>
      </c>
      <c r="H15" s="177">
        <v>-527.53199999999981</v>
      </c>
    </row>
    <row r="16" spans="1:8" x14ac:dyDescent="0.2">
      <c r="A16" s="402"/>
      <c r="B16" s="539" t="s">
        <v>235</v>
      </c>
      <c r="C16" s="144">
        <v>35.677999999999997</v>
      </c>
      <c r="D16" s="141">
        <v>28.667999999999999</v>
      </c>
      <c r="E16" s="177">
        <v>-7.009999999999998</v>
      </c>
      <c r="F16" s="144">
        <v>577.69299999999998</v>
      </c>
      <c r="G16" s="141">
        <v>227.834</v>
      </c>
      <c r="H16" s="177">
        <v>-349.85899999999998</v>
      </c>
    </row>
    <row r="17" spans="1:8" x14ac:dyDescent="0.2">
      <c r="A17" s="402"/>
      <c r="B17" s="539" t="s">
        <v>206</v>
      </c>
      <c r="C17" s="144">
        <v>240.66</v>
      </c>
      <c r="D17" s="96">
        <v>125.527</v>
      </c>
      <c r="E17" s="704">
        <v>-115.133</v>
      </c>
      <c r="F17" s="144">
        <v>2725.8809999999994</v>
      </c>
      <c r="G17" s="141">
        <v>1191.556</v>
      </c>
      <c r="H17" s="177">
        <v>-1534.3249999999994</v>
      </c>
    </row>
    <row r="18" spans="1:8" x14ac:dyDescent="0.2">
      <c r="A18" s="402"/>
      <c r="B18" s="539" t="s">
        <v>545</v>
      </c>
      <c r="C18" s="144">
        <v>155.292</v>
      </c>
      <c r="D18" s="141">
        <v>55.741</v>
      </c>
      <c r="E18" s="700">
        <v>-99.551000000000002</v>
      </c>
      <c r="F18" s="144">
        <v>2353.0479999999998</v>
      </c>
      <c r="G18" s="141">
        <v>1707.771</v>
      </c>
      <c r="H18" s="177">
        <v>-645.27699999999982</v>
      </c>
    </row>
    <row r="19" spans="1:8" x14ac:dyDescent="0.2">
      <c r="A19" s="402"/>
      <c r="B19" s="539" t="s">
        <v>236</v>
      </c>
      <c r="C19" s="144">
        <v>39.966000000000001</v>
      </c>
      <c r="D19" s="141">
        <v>151.02500000000001</v>
      </c>
      <c r="E19" s="177">
        <v>111.059</v>
      </c>
      <c r="F19" s="144">
        <v>734.42</v>
      </c>
      <c r="G19" s="141">
        <v>2007.6930000000002</v>
      </c>
      <c r="H19" s="177">
        <v>1273.2730000000001</v>
      </c>
    </row>
    <row r="20" spans="1:8" x14ac:dyDescent="0.2">
      <c r="A20" s="402"/>
      <c r="B20" s="539" t="s">
        <v>208</v>
      </c>
      <c r="C20" s="144">
        <v>42.46</v>
      </c>
      <c r="D20" s="141">
        <v>12.744999999999999</v>
      </c>
      <c r="E20" s="177">
        <v>-29.715000000000003</v>
      </c>
      <c r="F20" s="144">
        <v>288.71699999999998</v>
      </c>
      <c r="G20" s="141">
        <v>372.23500000000007</v>
      </c>
      <c r="H20" s="177">
        <v>83.518000000000086</v>
      </c>
    </row>
    <row r="21" spans="1:8" x14ac:dyDescent="0.2">
      <c r="A21" s="402"/>
      <c r="B21" s="539" t="s">
        <v>209</v>
      </c>
      <c r="C21" s="144">
        <v>0</v>
      </c>
      <c r="D21" s="144">
        <v>0</v>
      </c>
      <c r="E21" s="177">
        <v>0</v>
      </c>
      <c r="F21" s="144">
        <v>863.88499999999999</v>
      </c>
      <c r="G21" s="96">
        <v>0.151</v>
      </c>
      <c r="H21" s="177">
        <v>-863.73400000000004</v>
      </c>
    </row>
    <row r="22" spans="1:8" x14ac:dyDescent="0.2">
      <c r="A22" s="402"/>
      <c r="B22" s="539" t="s">
        <v>237</v>
      </c>
      <c r="C22" s="144">
        <v>38.802999999999997</v>
      </c>
      <c r="D22" s="96">
        <v>4.0590000000000002</v>
      </c>
      <c r="E22" s="704">
        <v>-34.744</v>
      </c>
      <c r="F22" s="144">
        <v>601.85199999999998</v>
      </c>
      <c r="G22" s="96">
        <v>36.610999999999997</v>
      </c>
      <c r="H22" s="177">
        <v>-565.24099999999999</v>
      </c>
    </row>
    <row r="23" spans="1:8" x14ac:dyDescent="0.2">
      <c r="A23" s="402"/>
      <c r="B23" s="539" t="s">
        <v>238</v>
      </c>
      <c r="C23" s="96">
        <v>14.531000000000001</v>
      </c>
      <c r="D23" s="96">
        <v>0.222</v>
      </c>
      <c r="E23" s="177">
        <v>-14.309000000000001</v>
      </c>
      <c r="F23" s="144">
        <v>566.31499999999994</v>
      </c>
      <c r="G23" s="141">
        <v>195.34100000000004</v>
      </c>
      <c r="H23" s="177">
        <v>-370.97399999999993</v>
      </c>
    </row>
    <row r="24" spans="1:8" x14ac:dyDescent="0.2">
      <c r="A24" s="402"/>
      <c r="B24" s="661" t="s">
        <v>239</v>
      </c>
      <c r="C24" s="144">
        <v>133.49700000000007</v>
      </c>
      <c r="D24" s="141">
        <v>71.907999999999788</v>
      </c>
      <c r="E24" s="177">
        <v>-61.589000000000283</v>
      </c>
      <c r="F24" s="144">
        <v>2162.851999999999</v>
      </c>
      <c r="G24" s="141">
        <v>1608.3560000000016</v>
      </c>
      <c r="H24" s="177">
        <v>-554.49599999999737</v>
      </c>
    </row>
    <row r="25" spans="1:8" x14ac:dyDescent="0.2">
      <c r="A25" s="642" t="s">
        <v>442</v>
      </c>
      <c r="C25" s="146">
        <v>904.11900000000003</v>
      </c>
      <c r="D25" s="146">
        <v>690.11899999999969</v>
      </c>
      <c r="E25" s="178">
        <v>-214.00000000000034</v>
      </c>
      <c r="F25" s="146">
        <v>13463.849</v>
      </c>
      <c r="G25" s="146">
        <v>11295.704000000003</v>
      </c>
      <c r="H25" s="178">
        <v>-2168.1449999999968</v>
      </c>
    </row>
    <row r="26" spans="1:8" x14ac:dyDescent="0.2">
      <c r="A26" s="660"/>
      <c r="B26" s="659" t="s">
        <v>210</v>
      </c>
      <c r="C26" s="144">
        <v>68.27</v>
      </c>
      <c r="D26" s="141">
        <v>0</v>
      </c>
      <c r="E26" s="179">
        <v>-68.27</v>
      </c>
      <c r="F26" s="144">
        <v>547.08100000000002</v>
      </c>
      <c r="G26" s="141">
        <v>0</v>
      </c>
      <c r="H26" s="179">
        <v>-547.08100000000002</v>
      </c>
    </row>
    <row r="27" spans="1:8" x14ac:dyDescent="0.2">
      <c r="A27" s="403"/>
      <c r="B27" s="539" t="s">
        <v>660</v>
      </c>
      <c r="C27" s="144">
        <v>0</v>
      </c>
      <c r="D27" s="144">
        <v>0</v>
      </c>
      <c r="E27" s="177">
        <v>0</v>
      </c>
      <c r="F27" s="144">
        <v>0</v>
      </c>
      <c r="G27" s="144">
        <v>169.92400000000001</v>
      </c>
      <c r="H27" s="177">
        <v>169.92400000000001</v>
      </c>
    </row>
    <row r="28" spans="1:8" x14ac:dyDescent="0.2">
      <c r="A28" s="403"/>
      <c r="B28" s="539" t="s">
        <v>240</v>
      </c>
      <c r="C28" s="144">
        <v>0</v>
      </c>
      <c r="D28" s="144">
        <v>0</v>
      </c>
      <c r="E28" s="177">
        <v>0</v>
      </c>
      <c r="F28" s="144">
        <v>166.04900000000001</v>
      </c>
      <c r="G28" s="96">
        <v>10.646999999999998</v>
      </c>
      <c r="H28" s="177">
        <v>-155.40200000000002</v>
      </c>
    </row>
    <row r="29" spans="1:8" x14ac:dyDescent="0.2">
      <c r="A29" s="403"/>
      <c r="B29" s="539" t="s">
        <v>537</v>
      </c>
      <c r="C29" s="144">
        <v>0</v>
      </c>
      <c r="D29" s="96">
        <v>35.066000000000003</v>
      </c>
      <c r="E29" s="704">
        <v>35.066000000000003</v>
      </c>
      <c r="F29" s="144">
        <v>0</v>
      </c>
      <c r="G29" s="144">
        <v>232.70099999999999</v>
      </c>
      <c r="H29" s="177">
        <v>232.70099999999999</v>
      </c>
    </row>
    <row r="30" spans="1:8" x14ac:dyDescent="0.2">
      <c r="A30" s="403"/>
      <c r="B30" s="661" t="s">
        <v>521</v>
      </c>
      <c r="C30" s="144">
        <v>72.100999999999985</v>
      </c>
      <c r="D30" s="96">
        <v>0</v>
      </c>
      <c r="E30" s="177">
        <v>-72.100999999999985</v>
      </c>
      <c r="F30" s="144">
        <v>255.50099999999998</v>
      </c>
      <c r="G30" s="141">
        <v>76.010999999999967</v>
      </c>
      <c r="H30" s="177">
        <v>-179.49</v>
      </c>
    </row>
    <row r="31" spans="1:8" x14ac:dyDescent="0.2">
      <c r="A31" s="642" t="s">
        <v>340</v>
      </c>
      <c r="C31" s="146">
        <v>140.37099999999998</v>
      </c>
      <c r="D31" s="146">
        <v>35.066000000000003</v>
      </c>
      <c r="E31" s="178">
        <v>-105.30499999999998</v>
      </c>
      <c r="F31" s="146">
        <v>968.63099999999997</v>
      </c>
      <c r="G31" s="146">
        <v>489.28299999999996</v>
      </c>
      <c r="H31" s="178">
        <v>-479.34800000000001</v>
      </c>
    </row>
    <row r="32" spans="1:8" x14ac:dyDescent="0.2">
      <c r="A32" s="660"/>
      <c r="B32" s="659" t="s">
        <v>213</v>
      </c>
      <c r="C32" s="144">
        <v>58.347999999999999</v>
      </c>
      <c r="D32" s="141">
        <v>0</v>
      </c>
      <c r="E32" s="179">
        <v>-58.347999999999999</v>
      </c>
      <c r="F32" s="144">
        <v>719.81700000000012</v>
      </c>
      <c r="G32" s="96">
        <v>2.1999999999999999E-2</v>
      </c>
      <c r="H32" s="179">
        <v>-719.79500000000007</v>
      </c>
    </row>
    <row r="33" spans="1:8" x14ac:dyDescent="0.2">
      <c r="A33" s="403"/>
      <c r="B33" s="539" t="s">
        <v>216</v>
      </c>
      <c r="C33" s="144">
        <v>28.218</v>
      </c>
      <c r="D33" s="141">
        <v>7.2679999999999998</v>
      </c>
      <c r="E33" s="177">
        <v>-20.95</v>
      </c>
      <c r="F33" s="144">
        <v>241.28800000000001</v>
      </c>
      <c r="G33" s="144">
        <v>51.689</v>
      </c>
      <c r="H33" s="177">
        <v>-189.59900000000002</v>
      </c>
    </row>
    <row r="34" spans="1:8" x14ac:dyDescent="0.2">
      <c r="A34" s="403"/>
      <c r="B34" s="539" t="s">
        <v>241</v>
      </c>
      <c r="C34" s="144">
        <v>0.02</v>
      </c>
      <c r="D34" s="144">
        <v>200.95699999999999</v>
      </c>
      <c r="E34" s="177">
        <v>200.93699999999998</v>
      </c>
      <c r="F34" s="144">
        <v>146.39500000000004</v>
      </c>
      <c r="G34" s="144">
        <v>2578.4079999999999</v>
      </c>
      <c r="H34" s="177">
        <v>2432.0129999999999</v>
      </c>
    </row>
    <row r="35" spans="1:8" x14ac:dyDescent="0.2">
      <c r="A35" s="403"/>
      <c r="B35" s="539" t="s">
        <v>218</v>
      </c>
      <c r="C35" s="144">
        <v>0</v>
      </c>
      <c r="D35" s="96">
        <v>16.050999999999998</v>
      </c>
      <c r="E35" s="704">
        <v>16.050999999999998</v>
      </c>
      <c r="F35" s="144">
        <v>0</v>
      </c>
      <c r="G35" s="144">
        <v>512.47199999999998</v>
      </c>
      <c r="H35" s="177">
        <v>512.47199999999998</v>
      </c>
    </row>
    <row r="36" spans="1:8" x14ac:dyDescent="0.2">
      <c r="A36" s="403"/>
      <c r="B36" s="661" t="s">
        <v>219</v>
      </c>
      <c r="C36" s="144">
        <v>7.2999999999999972</v>
      </c>
      <c r="D36" s="144">
        <v>42.901000000000039</v>
      </c>
      <c r="E36" s="177">
        <v>35.601000000000042</v>
      </c>
      <c r="F36" s="144">
        <v>55.832999999999856</v>
      </c>
      <c r="G36" s="144">
        <v>711.53800000000001</v>
      </c>
      <c r="H36" s="177">
        <v>655.70500000000015</v>
      </c>
    </row>
    <row r="37" spans="1:8" x14ac:dyDescent="0.2">
      <c r="A37" s="642" t="s">
        <v>443</v>
      </c>
      <c r="C37" s="146">
        <v>93.885999999999996</v>
      </c>
      <c r="D37" s="146">
        <v>267.17700000000002</v>
      </c>
      <c r="E37" s="178">
        <v>173.29100000000003</v>
      </c>
      <c r="F37" s="146">
        <v>1163.3330000000001</v>
      </c>
      <c r="G37" s="146">
        <v>3854.1289999999995</v>
      </c>
      <c r="H37" s="178">
        <v>2690.7959999999994</v>
      </c>
    </row>
    <row r="38" spans="1:8" x14ac:dyDescent="0.2">
      <c r="A38" s="660"/>
      <c r="B38" s="659" t="s">
        <v>538</v>
      </c>
      <c r="C38" s="144">
        <v>54.661000000000001</v>
      </c>
      <c r="D38" s="141">
        <v>0</v>
      </c>
      <c r="E38" s="179">
        <v>-54.661000000000001</v>
      </c>
      <c r="F38" s="144">
        <v>288.19</v>
      </c>
      <c r="G38" s="141">
        <v>14.474</v>
      </c>
      <c r="H38" s="179">
        <v>-273.71600000000001</v>
      </c>
    </row>
    <row r="39" spans="1:8" x14ac:dyDescent="0.2">
      <c r="A39" s="403"/>
      <c r="B39" s="539" t="s">
        <v>630</v>
      </c>
      <c r="C39" s="144">
        <v>139.64400000000001</v>
      </c>
      <c r="D39" s="144">
        <v>0</v>
      </c>
      <c r="E39" s="177">
        <v>-139.64400000000001</v>
      </c>
      <c r="F39" s="408">
        <v>558.25200000000007</v>
      </c>
      <c r="G39" s="144">
        <v>62.899000000000001</v>
      </c>
      <c r="H39" s="177">
        <v>-495.35300000000007</v>
      </c>
    </row>
    <row r="40" spans="1:8" x14ac:dyDescent="0.2">
      <c r="A40" s="403"/>
      <c r="B40" s="539" t="s">
        <v>621</v>
      </c>
      <c r="C40" s="144">
        <v>0</v>
      </c>
      <c r="D40" s="144">
        <v>0</v>
      </c>
      <c r="E40" s="177">
        <v>0</v>
      </c>
      <c r="F40" s="144">
        <v>0.64900000000000002</v>
      </c>
      <c r="G40" s="144">
        <v>99.12</v>
      </c>
      <c r="H40" s="177">
        <v>98.471000000000004</v>
      </c>
    </row>
    <row r="41" spans="1:8" x14ac:dyDescent="0.2">
      <c r="A41" s="403"/>
      <c r="B41" s="539" t="s">
        <v>576</v>
      </c>
      <c r="C41" s="144">
        <v>21.183</v>
      </c>
      <c r="D41" s="141">
        <v>0</v>
      </c>
      <c r="E41" s="177">
        <v>-21.183</v>
      </c>
      <c r="F41" s="408">
        <v>232.62899999999999</v>
      </c>
      <c r="G41" s="144">
        <v>86.108000000000004</v>
      </c>
      <c r="H41" s="177">
        <v>-146.52099999999999</v>
      </c>
    </row>
    <row r="42" spans="1:8" x14ac:dyDescent="0.2">
      <c r="A42" s="403"/>
      <c r="B42" s="539" t="s">
        <v>623</v>
      </c>
      <c r="C42" s="144">
        <v>37.987000000000002</v>
      </c>
      <c r="D42" s="144">
        <v>0</v>
      </c>
      <c r="E42" s="177">
        <v>-37.987000000000002</v>
      </c>
      <c r="F42" s="144">
        <v>153.578</v>
      </c>
      <c r="G42" s="144">
        <v>208.42599999999999</v>
      </c>
      <c r="H42" s="177">
        <v>54.847999999999985</v>
      </c>
    </row>
    <row r="43" spans="1:8" x14ac:dyDescent="0.2">
      <c r="A43" s="403"/>
      <c r="B43" s="661" t="s">
        <v>242</v>
      </c>
      <c r="C43" s="144">
        <v>29.965000000000003</v>
      </c>
      <c r="D43" s="96">
        <v>8.1000000000000003E-2</v>
      </c>
      <c r="E43" s="704">
        <v>-29.884000000000004</v>
      </c>
      <c r="F43" s="408">
        <v>202.51499999999987</v>
      </c>
      <c r="G43" s="144">
        <v>1.7620000000000005</v>
      </c>
      <c r="H43" s="179">
        <v>-200.75299999999987</v>
      </c>
    </row>
    <row r="44" spans="1:8" x14ac:dyDescent="0.2">
      <c r="A44" s="492" t="s">
        <v>459</v>
      </c>
      <c r="B44" s="481"/>
      <c r="C44" s="146">
        <v>283.44</v>
      </c>
      <c r="D44" s="699">
        <v>8.1000000000000003E-2</v>
      </c>
      <c r="E44" s="178">
        <v>-283.35899999999998</v>
      </c>
      <c r="F44" s="146">
        <v>1435.8129999999999</v>
      </c>
      <c r="G44" s="146">
        <v>472.78899999999999</v>
      </c>
      <c r="H44" s="178">
        <v>-963.02399999999989</v>
      </c>
    </row>
    <row r="45" spans="1:8" x14ac:dyDescent="0.2">
      <c r="A45" s="150" t="s">
        <v>114</v>
      </c>
      <c r="B45" s="150"/>
      <c r="C45" s="150">
        <v>1598.3559999999998</v>
      </c>
      <c r="D45" s="180">
        <v>1327.6189999999997</v>
      </c>
      <c r="E45" s="150">
        <v>-270.73700000000008</v>
      </c>
      <c r="F45" s="150">
        <v>18744.582000000002</v>
      </c>
      <c r="G45" s="180">
        <v>19524.661000000004</v>
      </c>
      <c r="H45" s="150">
        <v>780.07900000000154</v>
      </c>
    </row>
    <row r="46" spans="1:8" x14ac:dyDescent="0.2">
      <c r="A46" s="229" t="s">
        <v>444</v>
      </c>
      <c r="B46" s="152"/>
      <c r="C46" s="152">
        <v>192.858</v>
      </c>
      <c r="D46" s="722">
        <v>7.2679999999999998</v>
      </c>
      <c r="E46" s="152">
        <v>-185.59</v>
      </c>
      <c r="F46" s="152">
        <v>1780.2450000000001</v>
      </c>
      <c r="G46" s="152">
        <v>126.65700000000001</v>
      </c>
      <c r="H46" s="152">
        <v>-1653.5880000000002</v>
      </c>
    </row>
    <row r="47" spans="1:8" x14ac:dyDescent="0.2">
      <c r="A47" s="229" t="s">
        <v>445</v>
      </c>
      <c r="B47" s="152"/>
      <c r="C47" s="152">
        <v>1405.4979999999998</v>
      </c>
      <c r="D47" s="716">
        <v>1320.3509999999997</v>
      </c>
      <c r="E47" s="152">
        <v>-85.147000000000162</v>
      </c>
      <c r="F47" s="152">
        <v>16964.337000000003</v>
      </c>
      <c r="G47" s="152">
        <v>19398.004000000004</v>
      </c>
      <c r="H47" s="152">
        <v>2433.6670000000013</v>
      </c>
    </row>
    <row r="48" spans="1:8" x14ac:dyDescent="0.2">
      <c r="A48" s="485" t="s">
        <v>446</v>
      </c>
      <c r="B48" s="154"/>
      <c r="C48" s="154">
        <v>866.41800000000001</v>
      </c>
      <c r="D48" s="154">
        <v>857.08399999999972</v>
      </c>
      <c r="E48" s="154">
        <v>-9.3340000000002874</v>
      </c>
      <c r="F48" s="154">
        <v>11599.189</v>
      </c>
      <c r="G48" s="154">
        <v>12243.988000000005</v>
      </c>
      <c r="H48" s="154">
        <v>644.79900000000453</v>
      </c>
    </row>
    <row r="49" spans="1:147" x14ac:dyDescent="0.2">
      <c r="A49" s="485" t="s">
        <v>447</v>
      </c>
      <c r="B49" s="154"/>
      <c r="C49" s="154">
        <v>731.93799999999976</v>
      </c>
      <c r="D49" s="154">
        <v>470.53499999999997</v>
      </c>
      <c r="E49" s="154">
        <v>-261.40299999999979</v>
      </c>
      <c r="F49" s="154">
        <v>7145.3930000000018</v>
      </c>
      <c r="G49" s="154">
        <v>7280.6729999999989</v>
      </c>
      <c r="H49" s="154">
        <v>135.27999999999702</v>
      </c>
    </row>
    <row r="50" spans="1:147" x14ac:dyDescent="0.2">
      <c r="A50" s="486" t="s">
        <v>448</v>
      </c>
      <c r="B50" s="483"/>
      <c r="C50" s="483">
        <v>590.69200000000001</v>
      </c>
      <c r="D50" s="471">
        <v>623.19699999999989</v>
      </c>
      <c r="E50" s="484">
        <v>32.504999999999882</v>
      </c>
      <c r="F50" s="484">
        <v>9273.7009999999991</v>
      </c>
      <c r="G50" s="484">
        <v>9566.3470000000016</v>
      </c>
      <c r="H50" s="484">
        <v>292.64600000000246</v>
      </c>
    </row>
    <row r="51" spans="1:147" x14ac:dyDescent="0.2">
      <c r="B51" s="84"/>
      <c r="C51" s="84"/>
      <c r="D51" s="84"/>
      <c r="E51" s="84"/>
      <c r="F51" s="84"/>
      <c r="G51" s="84"/>
      <c r="H51" s="161" t="s">
        <v>220</v>
      </c>
    </row>
    <row r="52" spans="1:147" x14ac:dyDescent="0.2">
      <c r="A52" s="433" t="s">
        <v>531</v>
      </c>
      <c r="B52" s="84"/>
      <c r="C52" s="84"/>
      <c r="D52" s="84"/>
      <c r="E52" s="84"/>
      <c r="F52" s="84"/>
      <c r="G52" s="84"/>
      <c r="H52" s="84"/>
      <c r="AD52" s="388"/>
      <c r="AE52" s="388"/>
      <c r="AF52" s="388"/>
      <c r="AG52" s="388"/>
      <c r="AH52" s="388"/>
      <c r="AI52" s="388"/>
      <c r="AJ52" s="388"/>
      <c r="AK52" s="388"/>
      <c r="AL52" s="388"/>
      <c r="AM52" s="388"/>
      <c r="AN52" s="388"/>
      <c r="AO52" s="388"/>
      <c r="AP52" s="388"/>
      <c r="AQ52" s="388"/>
      <c r="AR52" s="388"/>
      <c r="AS52" s="388"/>
      <c r="AT52" s="388"/>
      <c r="AU52" s="388"/>
      <c r="AV52" s="388"/>
      <c r="AW52" s="388"/>
      <c r="AX52" s="388"/>
      <c r="AY52" s="388"/>
      <c r="AZ52" s="388"/>
      <c r="BA52" s="388"/>
      <c r="BB52" s="388"/>
      <c r="BC52" s="388"/>
      <c r="BD52" s="388"/>
      <c r="BE52" s="388"/>
      <c r="BF52" s="388"/>
      <c r="BG52" s="388"/>
      <c r="BH52" s="388"/>
      <c r="BI52" s="388"/>
      <c r="BJ52" s="388"/>
      <c r="BK52" s="388"/>
      <c r="BL52" s="388"/>
      <c r="BM52" s="388"/>
      <c r="BN52" s="388"/>
      <c r="BO52" s="388"/>
      <c r="BP52" s="388"/>
      <c r="BQ52" s="388"/>
      <c r="BR52" s="388"/>
      <c r="BS52" s="388"/>
      <c r="BT52" s="388"/>
      <c r="BU52" s="388"/>
      <c r="BV52" s="388"/>
      <c r="BW52" s="388"/>
      <c r="BX52" s="388"/>
      <c r="BY52" s="388"/>
      <c r="BZ52" s="388"/>
      <c r="CA52" s="388"/>
      <c r="CB52" s="388"/>
      <c r="CC52" s="388"/>
      <c r="CD52" s="388"/>
      <c r="CE52" s="388"/>
      <c r="CF52" s="388"/>
      <c r="CG52" s="388"/>
      <c r="CH52" s="388"/>
      <c r="CI52" s="388"/>
      <c r="CJ52" s="388"/>
      <c r="CK52" s="388"/>
      <c r="CL52" s="388"/>
      <c r="CM52" s="388"/>
      <c r="CN52" s="388"/>
      <c r="CO52" s="388"/>
      <c r="CP52" s="388"/>
      <c r="CQ52" s="388"/>
      <c r="CR52" s="388"/>
      <c r="CS52" s="388"/>
      <c r="CT52" s="388"/>
      <c r="CU52" s="388"/>
      <c r="CV52" s="388"/>
      <c r="CW52" s="388"/>
      <c r="CX52" s="388"/>
      <c r="CY52" s="388"/>
      <c r="CZ52" s="388"/>
      <c r="DA52" s="388"/>
      <c r="DB52" s="388"/>
      <c r="DC52" s="388"/>
      <c r="DD52" s="388"/>
      <c r="DE52" s="388"/>
      <c r="DF52" s="388"/>
      <c r="DG52" s="388"/>
      <c r="DH52" s="388"/>
      <c r="DI52" s="388"/>
      <c r="DJ52" s="388"/>
      <c r="DK52" s="388"/>
      <c r="DL52" s="388"/>
      <c r="DM52" s="388"/>
      <c r="DN52" s="388"/>
      <c r="DO52" s="388"/>
      <c r="DP52" s="388"/>
      <c r="DQ52" s="388"/>
      <c r="DR52" s="388"/>
      <c r="DS52" s="388"/>
      <c r="DT52" s="388"/>
      <c r="DU52" s="388"/>
      <c r="DV52" s="388"/>
      <c r="DW52" s="388"/>
      <c r="DX52" s="388"/>
      <c r="DY52" s="388"/>
      <c r="DZ52" s="388"/>
      <c r="EA52" s="388"/>
      <c r="EB52" s="388"/>
      <c r="EC52" s="388"/>
      <c r="ED52" s="388"/>
      <c r="EE52" s="388"/>
      <c r="EF52" s="388"/>
      <c r="EG52" s="388"/>
      <c r="EH52" s="388"/>
      <c r="EI52" s="388"/>
      <c r="EJ52" s="388"/>
      <c r="EK52" s="388"/>
      <c r="EL52" s="388"/>
      <c r="EM52" s="388"/>
      <c r="EN52" s="388"/>
      <c r="EO52" s="388"/>
      <c r="EP52" s="388"/>
      <c r="EQ52" s="388"/>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09" priority="31" operator="between">
      <formula>0</formula>
      <formula>0.5</formula>
    </cfRule>
    <cfRule type="cellIs" dxfId="108" priority="32" operator="between">
      <formula>0</formula>
      <formula>0.49</formula>
    </cfRule>
  </conditionalFormatting>
  <conditionalFormatting sqref="C23">
    <cfRule type="cellIs" dxfId="107" priority="92" operator="between">
      <formula>0</formula>
      <formula>0.49</formula>
    </cfRule>
    <cfRule type="cellIs" dxfId="106" priority="91" operator="between">
      <formula>0</formula>
      <formula>0.5</formula>
    </cfRule>
  </conditionalFormatting>
  <conditionalFormatting sqref="D22:D23">
    <cfRule type="cellIs" dxfId="105" priority="89" operator="between">
      <formula>0</formula>
      <formula>0.5</formula>
    </cfRule>
    <cfRule type="cellIs" dxfId="104" priority="90" operator="between">
      <formula>0</formula>
      <formula>0.49</formula>
    </cfRule>
  </conditionalFormatting>
  <conditionalFormatting sqref="D29:D30">
    <cfRule type="cellIs" dxfId="103" priority="5" operator="between">
      <formula>0</formula>
      <formula>0.5</formula>
    </cfRule>
    <cfRule type="cellIs" dxfId="102" priority="6" operator="between">
      <formula>0</formula>
      <formula>0.49</formula>
    </cfRule>
  </conditionalFormatting>
  <conditionalFormatting sqref="D43:D44">
    <cfRule type="cellIs" dxfId="101" priority="53" operator="between">
      <formula>0</formula>
      <formula>0.5</formula>
    </cfRule>
    <cfRule type="cellIs" dxfId="100" priority="54" operator="between">
      <formula>0</formula>
      <formula>0.49</formula>
    </cfRule>
  </conditionalFormatting>
  <conditionalFormatting sqref="D7:E7">
    <cfRule type="cellIs" dxfId="99" priority="11" operator="between">
      <formula>0</formula>
      <formula>0.5</formula>
    </cfRule>
    <cfRule type="cellIs" dxfId="98" priority="12" operator="between">
      <formula>0</formula>
      <formula>0.49</formula>
    </cfRule>
  </conditionalFormatting>
  <conditionalFormatting sqref="D17:E17">
    <cfRule type="cellIs" dxfId="97" priority="59" operator="between">
      <formula>0</formula>
      <formula>0.5</formula>
    </cfRule>
    <cfRule type="cellIs" dxfId="96" priority="60" operator="between">
      <formula>0</formula>
      <formula>0.49</formula>
    </cfRule>
  </conditionalFormatting>
  <conditionalFormatting sqref="D35:E35">
    <cfRule type="cellIs" dxfId="95" priority="35" operator="between">
      <formula>0</formula>
      <formula>0.5</formula>
    </cfRule>
    <cfRule type="cellIs" dxfId="94" priority="36" operator="between">
      <formula>0</formula>
      <formula>0.49</formula>
    </cfRule>
  </conditionalFormatting>
  <conditionalFormatting sqref="E18">
    <cfRule type="cellIs" dxfId="93" priority="67" operator="between">
      <formula>0</formula>
      <formula>0.5</formula>
    </cfRule>
    <cfRule type="cellIs" dxfId="92" priority="68" operator="between">
      <formula>0</formula>
      <formula>0.49</formula>
    </cfRule>
  </conditionalFormatting>
  <conditionalFormatting sqref="E22">
    <cfRule type="cellIs" dxfId="91" priority="13" operator="between">
      <formula>0</formula>
      <formula>0.5</formula>
    </cfRule>
    <cfRule type="cellIs" dxfId="90" priority="14" operator="between">
      <formula>0</formula>
      <formula>0.49</formula>
    </cfRule>
  </conditionalFormatting>
  <conditionalFormatting sqref="E29">
    <cfRule type="cellIs" dxfId="89" priority="3" operator="between">
      <formula>0</formula>
      <formula>0.5</formula>
    </cfRule>
    <cfRule type="cellIs" dxfId="88" priority="4" operator="between">
      <formula>0</formula>
      <formula>0.49</formula>
    </cfRule>
  </conditionalFormatting>
  <conditionalFormatting sqref="E43">
    <cfRule type="cellIs" dxfId="87" priority="51" operator="between">
      <formula>0</formula>
      <formula>0.5</formula>
    </cfRule>
    <cfRule type="cellIs" dxfId="86" priority="52" operator="between">
      <formula>0</formula>
      <formula>0.49</formula>
    </cfRule>
  </conditionalFormatting>
  <conditionalFormatting sqref="F11">
    <cfRule type="cellIs" dxfId="85" priority="15" operator="between">
      <formula>0</formula>
      <formula>0.5</formula>
    </cfRule>
    <cfRule type="cellIs" dxfId="84" priority="16" operator="between">
      <formula>0</formula>
      <formula>0.49</formula>
    </cfRule>
  </conditionalFormatting>
  <conditionalFormatting sqref="G9">
    <cfRule type="cellIs" dxfId="83" priority="79" operator="between">
      <formula>0</formula>
      <formula>0.5</formula>
    </cfRule>
    <cfRule type="cellIs" dxfId="82" priority="80" operator="between">
      <formula>0</formula>
      <formula>0.49</formula>
    </cfRule>
  </conditionalFormatting>
  <conditionalFormatting sqref="G21:G22">
    <cfRule type="cellIs" dxfId="81" priority="49" operator="between">
      <formula>0</formula>
      <formula>0.5</formula>
    </cfRule>
    <cfRule type="cellIs" dxfId="80" priority="50" operator="between">
      <formula>0</formula>
      <formula>0.49</formula>
    </cfRule>
  </conditionalFormatting>
  <conditionalFormatting sqref="G28">
    <cfRule type="cellIs" dxfId="79" priority="87" operator="between">
      <formula>0</formula>
      <formula>0.5</formula>
    </cfRule>
    <cfRule type="cellIs" dxfId="78" priority="88" operator="between">
      <formula>0</formula>
      <formula>0.49</formula>
    </cfRule>
  </conditionalFormatting>
  <conditionalFormatting sqref="G32">
    <cfRule type="cellIs" dxfId="77" priority="2" operator="between">
      <formula>0</formula>
      <formula>0.49</formula>
    </cfRule>
    <cfRule type="cellIs" dxfId="76" priority="1" operator="between">
      <formula>0</formula>
      <formula>0.5</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3">
        <f>INDICE!A3</f>
        <v>45047</v>
      </c>
      <c r="C3" s="774"/>
      <c r="D3" s="774" t="s">
        <v>115</v>
      </c>
      <c r="E3" s="774"/>
      <c r="F3" s="774" t="s">
        <v>116</v>
      </c>
      <c r="G3" s="774"/>
      <c r="H3" s="774"/>
    </row>
    <row r="4" spans="1:8" x14ac:dyDescent="0.2">
      <c r="A4" s="66"/>
      <c r="B4" s="82" t="s">
        <v>47</v>
      </c>
      <c r="C4" s="82" t="s">
        <v>449</v>
      </c>
      <c r="D4" s="82" t="s">
        <v>47</v>
      </c>
      <c r="E4" s="82" t="s">
        <v>449</v>
      </c>
      <c r="F4" s="82" t="s">
        <v>47</v>
      </c>
      <c r="G4" s="83" t="s">
        <v>449</v>
      </c>
      <c r="H4" s="83" t="s">
        <v>121</v>
      </c>
    </row>
    <row r="5" spans="1:8" x14ac:dyDescent="0.2">
      <c r="A5" s="1" t="s">
        <v>584</v>
      </c>
      <c r="B5" s="589">
        <v>0</v>
      </c>
      <c r="C5" s="187" t="s">
        <v>142</v>
      </c>
      <c r="D5" s="673">
        <v>0</v>
      </c>
      <c r="E5" s="673">
        <v>0</v>
      </c>
      <c r="F5" s="673">
        <v>0</v>
      </c>
      <c r="G5" s="187">
        <v>-100</v>
      </c>
      <c r="H5" s="589">
        <v>0</v>
      </c>
    </row>
    <row r="6" spans="1:8" x14ac:dyDescent="0.2">
      <c r="A6" s="1" t="s">
        <v>244</v>
      </c>
      <c r="B6" s="589">
        <v>0</v>
      </c>
      <c r="C6" s="73" t="s">
        <v>142</v>
      </c>
      <c r="D6" s="673">
        <v>0</v>
      </c>
      <c r="E6" s="673">
        <v>0</v>
      </c>
      <c r="F6" s="673">
        <v>0</v>
      </c>
      <c r="G6" s="187">
        <v>-100</v>
      </c>
      <c r="H6" s="589">
        <v>0</v>
      </c>
    </row>
    <row r="7" spans="1:8" x14ac:dyDescent="0.2">
      <c r="A7" s="1" t="s">
        <v>245</v>
      </c>
      <c r="B7" s="589">
        <v>0</v>
      </c>
      <c r="C7" s="73" t="s">
        <v>142</v>
      </c>
      <c r="D7" s="673">
        <v>0</v>
      </c>
      <c r="E7" s="673">
        <v>0</v>
      </c>
      <c r="F7" s="673">
        <v>0</v>
      </c>
      <c r="G7" s="187">
        <v>-100</v>
      </c>
      <c r="H7" s="589">
        <v>0</v>
      </c>
    </row>
    <row r="8" spans="1:8" x14ac:dyDescent="0.2">
      <c r="A8" t="s">
        <v>607</v>
      </c>
      <c r="B8" s="589">
        <v>1.0999999999999999E-2</v>
      </c>
      <c r="C8" s="73">
        <v>-84.285714285714292</v>
      </c>
      <c r="D8" s="95">
        <v>0.19700000000000001</v>
      </c>
      <c r="E8" s="187">
        <v>-42.629157201933715</v>
      </c>
      <c r="F8" s="95">
        <v>0.76500000000000001</v>
      </c>
      <c r="G8" s="187">
        <v>-14.13755948639669</v>
      </c>
      <c r="H8" s="479">
        <v>100</v>
      </c>
    </row>
    <row r="9" spans="1:8" x14ac:dyDescent="0.2">
      <c r="A9" s="189" t="s">
        <v>246</v>
      </c>
      <c r="B9" s="727">
        <v>1.0999999999999999E-2</v>
      </c>
      <c r="C9" s="189">
        <v>-84.285714285714292</v>
      </c>
      <c r="D9" s="727">
        <v>0.19700000000000001</v>
      </c>
      <c r="E9" s="189">
        <v>-42.629157201933715</v>
      </c>
      <c r="F9" s="188">
        <v>0.76500000000000001</v>
      </c>
      <c r="G9" s="189">
        <v>-41.823325424347516</v>
      </c>
      <c r="H9" s="189">
        <v>100</v>
      </c>
    </row>
    <row r="10" spans="1:8" x14ac:dyDescent="0.2">
      <c r="A10" s="563" t="s">
        <v>247</v>
      </c>
      <c r="B10" s="692">
        <f>B9/'Consumo PP'!B11*100</f>
        <v>2.3145727880432714E-4</v>
      </c>
      <c r="C10" s="628"/>
      <c r="D10" s="692">
        <f>D9/'Consumo PP'!D11*100</f>
        <v>8.5415184743056337E-4</v>
      </c>
      <c r="E10" s="628"/>
      <c r="F10" s="692">
        <f>F9/'Consumo PP'!F11*100</f>
        <v>1.3390213647932144E-3</v>
      </c>
      <c r="G10" s="563"/>
      <c r="H10" s="627"/>
    </row>
    <row r="11" spans="1:8" x14ac:dyDescent="0.2">
      <c r="A11" s="80" t="s">
        <v>571</v>
      </c>
      <c r="B11" s="59"/>
      <c r="C11" s="108"/>
      <c r="D11" s="108"/>
      <c r="E11" s="108"/>
      <c r="F11" s="108"/>
      <c r="G11" s="108"/>
      <c r="H11" s="161" t="s">
        <v>220</v>
      </c>
    </row>
    <row r="12" spans="1:8" s="1" customFormat="1" x14ac:dyDescent="0.2">
      <c r="A12" s="80" t="s">
        <v>524</v>
      </c>
      <c r="B12" s="108"/>
    </row>
    <row r="13" spans="1:8" s="1" customFormat="1" x14ac:dyDescent="0.2">
      <c r="A13" s="388"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B5:F8">
    <cfRule type="cellIs" dxfId="75" priority="8" operator="between">
      <formula>0.00001</formula>
      <formula>0.499</formula>
    </cfRule>
  </conditionalFormatting>
  <conditionalFormatting sqref="G5">
    <cfRule type="cellIs" dxfId="74" priority="84" operator="between">
      <formula>0.00001</formula>
      <formula>0.499</formula>
    </cfRule>
  </conditionalFormatting>
  <conditionalFormatting sqref="H5:H7">
    <cfRule type="cellIs" dxfId="73"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248</v>
      </c>
      <c r="B1" s="424"/>
      <c r="C1" s="1"/>
      <c r="D1" s="1"/>
      <c r="E1" s="1"/>
      <c r="F1" s="1"/>
      <c r="G1" s="1"/>
    </row>
    <row r="2" spans="1:7" x14ac:dyDescent="0.2">
      <c r="A2" s="1"/>
      <c r="B2" s="1"/>
      <c r="C2" s="1"/>
      <c r="D2" s="1"/>
      <c r="E2" s="1"/>
      <c r="F2" s="1"/>
      <c r="G2" s="55" t="s">
        <v>151</v>
      </c>
    </row>
    <row r="3" spans="1:7" x14ac:dyDescent="0.2">
      <c r="A3" s="56"/>
      <c r="B3" s="776">
        <f>INDICE!A3</f>
        <v>45047</v>
      </c>
      <c r="C3" s="776"/>
      <c r="D3" s="775" t="s">
        <v>115</v>
      </c>
      <c r="E3" s="775"/>
      <c r="F3" s="775" t="s">
        <v>116</v>
      </c>
      <c r="G3" s="775"/>
    </row>
    <row r="4" spans="1:7" x14ac:dyDescent="0.2">
      <c r="A4" s="66"/>
      <c r="B4" s="616" t="s">
        <v>47</v>
      </c>
      <c r="C4" s="197" t="s">
        <v>449</v>
      </c>
      <c r="D4" s="616" t="s">
        <v>47</v>
      </c>
      <c r="E4" s="197" t="s">
        <v>449</v>
      </c>
      <c r="F4" s="616" t="s">
        <v>47</v>
      </c>
      <c r="G4" s="197" t="s">
        <v>449</v>
      </c>
    </row>
    <row r="5" spans="1:7" ht="15" x14ac:dyDescent="0.25">
      <c r="A5" s="419" t="s">
        <v>114</v>
      </c>
      <c r="B5" s="422">
        <v>5051.6869999999999</v>
      </c>
      <c r="C5" s="420">
        <v>-13.318988555921896</v>
      </c>
      <c r="D5" s="421">
        <v>25243.216999999997</v>
      </c>
      <c r="E5" s="420">
        <v>-4.4526831937412572</v>
      </c>
      <c r="F5" s="423">
        <v>62615.847999999998</v>
      </c>
      <c r="G5" s="420">
        <v>-0.23902002411469928</v>
      </c>
    </row>
    <row r="6" spans="1:7" x14ac:dyDescent="0.2">
      <c r="A6" s="80"/>
      <c r="B6" s="1"/>
      <c r="C6" s="1"/>
      <c r="D6" s="1"/>
      <c r="E6" s="1"/>
      <c r="F6" s="1"/>
      <c r="G6" s="55" t="s">
        <v>220</v>
      </c>
    </row>
    <row r="7" spans="1:7" x14ac:dyDescent="0.2">
      <c r="A7" s="80" t="s">
        <v>571</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773">
        <f>INDICE!A3</f>
        <v>45047</v>
      </c>
      <c r="C3" s="774"/>
      <c r="D3" s="774" t="s">
        <v>115</v>
      </c>
      <c r="E3" s="774"/>
      <c r="F3" s="774" t="s">
        <v>116</v>
      </c>
      <c r="G3" s="774"/>
      <c r="H3" s="774"/>
    </row>
    <row r="4" spans="1:8" x14ac:dyDescent="0.2">
      <c r="A4" s="66"/>
      <c r="B4" s="63" t="s">
        <v>47</v>
      </c>
      <c r="C4" s="63" t="s">
        <v>421</v>
      </c>
      <c r="D4" s="63" t="s">
        <v>47</v>
      </c>
      <c r="E4" s="63" t="s">
        <v>421</v>
      </c>
      <c r="F4" s="63" t="s">
        <v>47</v>
      </c>
      <c r="G4" s="64" t="s">
        <v>421</v>
      </c>
      <c r="H4" s="64" t="s">
        <v>121</v>
      </c>
    </row>
    <row r="5" spans="1:8" x14ac:dyDescent="0.2">
      <c r="A5" s="3" t="s">
        <v>513</v>
      </c>
      <c r="B5" s="304">
        <v>93.995999999999995</v>
      </c>
      <c r="C5" s="72">
        <v>6.616154168982451</v>
      </c>
      <c r="D5" s="71">
        <v>464.75299999999999</v>
      </c>
      <c r="E5" s="72">
        <v>-13.120049650706536</v>
      </c>
      <c r="F5" s="71">
        <v>1065.1290000000001</v>
      </c>
      <c r="G5" s="72">
        <v>-21.067468395610831</v>
      </c>
      <c r="H5" s="307">
        <v>1.7416266559371476</v>
      </c>
    </row>
    <row r="6" spans="1:8" x14ac:dyDescent="0.2">
      <c r="A6" s="3" t="s">
        <v>48</v>
      </c>
      <c r="B6" s="305">
        <v>902.83499999999992</v>
      </c>
      <c r="C6" s="59">
        <v>2.7823473494270732</v>
      </c>
      <c r="D6" s="58">
        <v>3923.8649999999998</v>
      </c>
      <c r="E6" s="59">
        <v>-3.7463437561019268</v>
      </c>
      <c r="F6" s="58">
        <v>9725.89</v>
      </c>
      <c r="G6" s="59">
        <v>-3.3821401763579062</v>
      </c>
      <c r="H6" s="308">
        <v>15.903115281541055</v>
      </c>
    </row>
    <row r="7" spans="1:8" x14ac:dyDescent="0.2">
      <c r="A7" s="3" t="s">
        <v>49</v>
      </c>
      <c r="B7" s="305">
        <v>722.91100000000006</v>
      </c>
      <c r="C7" s="59">
        <v>-22.987658398095217</v>
      </c>
      <c r="D7" s="58">
        <v>3772.837</v>
      </c>
      <c r="E7" s="73">
        <v>-7.6055681988772665</v>
      </c>
      <c r="F7" s="58">
        <v>9270.6309999999994</v>
      </c>
      <c r="G7" s="59">
        <v>-3.0077681618670371</v>
      </c>
      <c r="H7" s="308">
        <v>15.158706660843196</v>
      </c>
    </row>
    <row r="8" spans="1:8" x14ac:dyDescent="0.2">
      <c r="A8" s="3" t="s">
        <v>122</v>
      </c>
      <c r="B8" s="305">
        <v>2130.2970000000005</v>
      </c>
      <c r="C8" s="73">
        <v>-11.374366966301556</v>
      </c>
      <c r="D8" s="58">
        <v>10725.772999999999</v>
      </c>
      <c r="E8" s="59">
        <v>-0.61419245654465737</v>
      </c>
      <c r="F8" s="58">
        <v>26088.214</v>
      </c>
      <c r="G8" s="59">
        <v>3.0183724857590541</v>
      </c>
      <c r="H8" s="308">
        <v>42.657677059016017</v>
      </c>
    </row>
    <row r="9" spans="1:8" x14ac:dyDescent="0.2">
      <c r="A9" s="3" t="s">
        <v>123</v>
      </c>
      <c r="B9" s="305">
        <v>292.26900000000001</v>
      </c>
      <c r="C9" s="59">
        <v>3.3135969175842708</v>
      </c>
      <c r="D9" s="58">
        <v>1360.76</v>
      </c>
      <c r="E9" s="59">
        <v>-5.7299424303934297</v>
      </c>
      <c r="F9" s="58">
        <v>3560.1890000000003</v>
      </c>
      <c r="G9" s="73">
        <v>2.390371904653172</v>
      </c>
      <c r="H9" s="308">
        <v>5.8213794409636934</v>
      </c>
    </row>
    <row r="10" spans="1:8" x14ac:dyDescent="0.2">
      <c r="A10" s="66" t="s">
        <v>599</v>
      </c>
      <c r="B10" s="306">
        <v>879.21299999999792</v>
      </c>
      <c r="C10" s="75">
        <v>-13.112573488065705</v>
      </c>
      <c r="D10" s="74">
        <v>4650.5990000000011</v>
      </c>
      <c r="E10" s="75">
        <v>-5.8341493322577316</v>
      </c>
      <c r="F10" s="74">
        <v>11447.083999999997</v>
      </c>
      <c r="G10" s="75">
        <v>-4.6611343267869927</v>
      </c>
      <c r="H10" s="309">
        <v>18.717494901698874</v>
      </c>
    </row>
    <row r="11" spans="1:8" x14ac:dyDescent="0.2">
      <c r="A11" s="76" t="s">
        <v>114</v>
      </c>
      <c r="B11" s="77">
        <v>5021.5209999999997</v>
      </c>
      <c r="C11" s="78">
        <v>-10.389988846754395</v>
      </c>
      <c r="D11" s="77">
        <v>24898.587</v>
      </c>
      <c r="E11" s="78">
        <v>-3.7519540138621368</v>
      </c>
      <c r="F11" s="77">
        <v>61157.137000000002</v>
      </c>
      <c r="G11" s="78">
        <v>-1.0106563229505943</v>
      </c>
      <c r="H11" s="78">
        <v>100</v>
      </c>
    </row>
    <row r="12" spans="1:8" x14ac:dyDescent="0.2">
      <c r="A12" s="3"/>
      <c r="B12" s="3"/>
      <c r="C12" s="3"/>
      <c r="D12" s="3"/>
      <c r="E12" s="3"/>
      <c r="F12" s="3"/>
      <c r="G12" s="3"/>
      <c r="H12" s="79" t="s">
        <v>220</v>
      </c>
    </row>
    <row r="13" spans="1:8" x14ac:dyDescent="0.2">
      <c r="A13" s="80" t="s">
        <v>572</v>
      </c>
      <c r="B13" s="3"/>
      <c r="C13" s="3"/>
      <c r="D13" s="3"/>
      <c r="E13" s="3"/>
      <c r="F13" s="3"/>
      <c r="G13" s="3"/>
      <c r="H13" s="3"/>
    </row>
    <row r="14" spans="1:8" x14ac:dyDescent="0.2">
      <c r="A14" s="80" t="s">
        <v>573</v>
      </c>
      <c r="B14" s="58"/>
      <c r="C14" s="3"/>
      <c r="D14" s="3"/>
      <c r="E14" s="3"/>
      <c r="F14" s="3"/>
      <c r="G14" s="3"/>
      <c r="H14" s="3"/>
    </row>
    <row r="15" spans="1:8" x14ac:dyDescent="0.2">
      <c r="A15" s="80" t="s">
        <v>532</v>
      </c>
      <c r="B15" s="3"/>
      <c r="C15" s="3"/>
      <c r="D15" s="3"/>
      <c r="E15" s="3"/>
      <c r="F15" s="3"/>
      <c r="G15" s="3"/>
      <c r="H15" s="3"/>
    </row>
  </sheetData>
  <mergeCells count="3">
    <mergeCell ref="B3:C3"/>
    <mergeCell ref="D3:E3"/>
    <mergeCell ref="F3:H3"/>
  </mergeCells>
  <conditionalFormatting sqref="C8">
    <cfRule type="cellIs" dxfId="72" priority="3" operator="between">
      <formula>-0.5</formula>
      <formula>0.5</formula>
    </cfRule>
    <cfRule type="cellIs" dxfId="71" priority="4" operator="between">
      <formula>0</formula>
      <formula>0.49</formula>
    </cfRule>
  </conditionalFormatting>
  <conditionalFormatting sqref="E7">
    <cfRule type="cellIs" dxfId="70" priority="1" operator="between">
      <formula>0</formula>
      <formula>0.5</formula>
    </cfRule>
    <cfRule type="cellIs" dxfId="69"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election activeCell="B16" sqref="B16"/>
    </sheetView>
  </sheetViews>
  <sheetFormatPr baseColWidth="10" defaultRowHeight="14.25" x14ac:dyDescent="0.2"/>
  <cols>
    <col min="1" max="1" width="36.125" bestFit="1" customWidth="1"/>
    <col min="3" max="3" width="1.625" customWidth="1"/>
    <col min="4" max="4" width="35.1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795">
        <f>INDICE!A3</f>
        <v>45047</v>
      </c>
      <c r="B3" s="795">
        <v>41671</v>
      </c>
      <c r="C3" s="796">
        <v>41671</v>
      </c>
      <c r="D3" s="795">
        <v>41671</v>
      </c>
      <c r="E3" s="795">
        <v>41671</v>
      </c>
      <c r="F3" s="15"/>
    </row>
    <row r="4" spans="1:7" ht="15" x14ac:dyDescent="0.25">
      <c r="A4" s="1" t="s">
        <v>30</v>
      </c>
      <c r="B4" s="617">
        <v>1.0999999999999999E-2</v>
      </c>
      <c r="C4" s="425"/>
      <c r="D4" s="15" t="s">
        <v>251</v>
      </c>
      <c r="E4" s="488">
        <v>5021.5209999999997</v>
      </c>
    </row>
    <row r="5" spans="1:7" x14ac:dyDescent="0.2">
      <c r="A5" s="1" t="s">
        <v>252</v>
      </c>
      <c r="B5" s="166">
        <v>4796.7870000000003</v>
      </c>
      <c r="C5" s="236"/>
      <c r="D5" s="1" t="s">
        <v>253</v>
      </c>
      <c r="E5" s="166">
        <v>-317.34500000000003</v>
      </c>
    </row>
    <row r="6" spans="1:7" x14ac:dyDescent="0.2">
      <c r="A6" s="1" t="s">
        <v>473</v>
      </c>
      <c r="B6" s="166">
        <v>-20.287000000000006</v>
      </c>
      <c r="C6" s="236"/>
      <c r="D6" s="1" t="s">
        <v>254</v>
      </c>
      <c r="E6" s="166">
        <v>92.317899999999099</v>
      </c>
    </row>
    <row r="7" spans="1:7" x14ac:dyDescent="0.2">
      <c r="A7" s="1" t="s">
        <v>474</v>
      </c>
      <c r="B7" s="166">
        <v>124.27399999999926</v>
      </c>
      <c r="C7" s="236"/>
      <c r="D7" s="1" t="s">
        <v>475</v>
      </c>
      <c r="E7" s="166">
        <v>1598.356</v>
      </c>
    </row>
    <row r="8" spans="1:7" x14ac:dyDescent="0.2">
      <c r="A8" s="1" t="s">
        <v>476</v>
      </c>
      <c r="B8" s="166">
        <v>150.90199999999999</v>
      </c>
      <c r="C8" s="236"/>
      <c r="D8" s="1" t="s">
        <v>477</v>
      </c>
      <c r="E8" s="166">
        <v>-1327.6189999999999</v>
      </c>
    </row>
    <row r="9" spans="1:7" ht="15" x14ac:dyDescent="0.25">
      <c r="A9" s="173" t="s">
        <v>58</v>
      </c>
      <c r="B9" s="428">
        <v>5051.6869999999999</v>
      </c>
      <c r="C9" s="236"/>
      <c r="D9" s="1" t="s">
        <v>256</v>
      </c>
      <c r="E9" s="166">
        <v>-314.73399999999998</v>
      </c>
    </row>
    <row r="10" spans="1:7" ht="15" x14ac:dyDescent="0.25">
      <c r="A10" s="1" t="s">
        <v>255</v>
      </c>
      <c r="B10" s="166">
        <v>-30.166000000000167</v>
      </c>
      <c r="C10" s="236"/>
      <c r="D10" s="173" t="s">
        <v>478</v>
      </c>
      <c r="E10" s="428">
        <v>4752.4968999999983</v>
      </c>
      <c r="G10" s="499"/>
    </row>
    <row r="11" spans="1:7" ht="15" x14ac:dyDescent="0.25">
      <c r="A11" s="173" t="s">
        <v>251</v>
      </c>
      <c r="B11" s="428">
        <v>5021.5209999999997</v>
      </c>
      <c r="C11" s="426"/>
      <c r="D11" s="209"/>
      <c r="E11" s="418"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3" t="s">
        <v>480</v>
      </c>
      <c r="B1" s="763"/>
      <c r="C1" s="763"/>
      <c r="D1" s="763"/>
      <c r="E1" s="192"/>
      <c r="F1" s="192"/>
      <c r="G1" s="6"/>
      <c r="H1" s="6"/>
      <c r="I1" s="6"/>
      <c r="J1" s="6"/>
    </row>
    <row r="2" spans="1:10" ht="14.25" customHeight="1" x14ac:dyDescent="0.2">
      <c r="A2" s="763"/>
      <c r="B2" s="763"/>
      <c r="C2" s="763"/>
      <c r="D2" s="763"/>
      <c r="E2" s="192"/>
      <c r="F2" s="192"/>
      <c r="G2" s="6"/>
      <c r="H2" s="6"/>
      <c r="I2" s="6"/>
      <c r="J2" s="6"/>
    </row>
    <row r="3" spans="1:10" ht="14.25" customHeight="1" x14ac:dyDescent="0.2">
      <c r="A3" s="53"/>
      <c r="B3" s="53"/>
      <c r="C3" s="53"/>
      <c r="D3" s="55" t="s">
        <v>257</v>
      </c>
    </row>
    <row r="4" spans="1:10" ht="14.25" customHeight="1" x14ac:dyDescent="0.2">
      <c r="A4" s="193"/>
      <c r="B4" s="193"/>
      <c r="C4" s="194" t="s">
        <v>585</v>
      </c>
      <c r="D4" s="194" t="s">
        <v>586</v>
      </c>
    </row>
    <row r="5" spans="1:10" ht="14.25" customHeight="1" x14ac:dyDescent="0.2">
      <c r="A5" s="749">
        <v>2019</v>
      </c>
      <c r="B5" s="639" t="s">
        <v>587</v>
      </c>
      <c r="C5" s="640">
        <v>14.57</v>
      </c>
      <c r="D5" s="197">
        <v>-4.9575994781474213</v>
      </c>
    </row>
    <row r="6" spans="1:10" ht="14.25" customHeight="1" x14ac:dyDescent="0.2">
      <c r="A6" s="705" t="s">
        <v>509</v>
      </c>
      <c r="B6" s="195" t="s">
        <v>588</v>
      </c>
      <c r="C6" s="707">
        <v>13.86</v>
      </c>
      <c r="D6" s="196">
        <v>-4.8730267673301357</v>
      </c>
    </row>
    <row r="7" spans="1:10" ht="14.25" customHeight="1" x14ac:dyDescent="0.2">
      <c r="A7" s="705" t="s">
        <v>509</v>
      </c>
      <c r="B7" s="195" t="s">
        <v>590</v>
      </c>
      <c r="C7" s="707">
        <v>13.17</v>
      </c>
      <c r="D7" s="196">
        <v>-4.9783549783549752</v>
      </c>
    </row>
    <row r="8" spans="1:10" ht="14.25" customHeight="1" x14ac:dyDescent="0.2">
      <c r="A8" s="705" t="s">
        <v>509</v>
      </c>
      <c r="B8" s="195" t="s">
        <v>591</v>
      </c>
      <c r="C8" s="707">
        <v>12.77</v>
      </c>
      <c r="D8" s="196">
        <v>-3.0372057706909672</v>
      </c>
    </row>
    <row r="9" spans="1:10" ht="14.25" customHeight="1" x14ac:dyDescent="0.2">
      <c r="A9" s="705" t="s">
        <v>509</v>
      </c>
      <c r="B9" s="195" t="s">
        <v>593</v>
      </c>
      <c r="C9" s="707">
        <v>12.15</v>
      </c>
      <c r="D9" s="196">
        <v>-4.8551292090837839</v>
      </c>
    </row>
    <row r="10" spans="1:10" ht="14.25" customHeight="1" x14ac:dyDescent="0.2">
      <c r="A10" s="706" t="s">
        <v>509</v>
      </c>
      <c r="B10" s="198" t="s">
        <v>595</v>
      </c>
      <c r="C10" s="625">
        <v>12.74</v>
      </c>
      <c r="D10" s="199">
        <v>4.8559670781892992</v>
      </c>
    </row>
    <row r="11" spans="1:10" ht="14.25" customHeight="1" x14ac:dyDescent="0.2">
      <c r="A11" s="749">
        <v>2020</v>
      </c>
      <c r="B11" s="639" t="s">
        <v>611</v>
      </c>
      <c r="C11" s="640">
        <v>13.37</v>
      </c>
      <c r="D11" s="197">
        <v>4.9450549450549373</v>
      </c>
    </row>
    <row r="12" spans="1:10" ht="14.25" customHeight="1" x14ac:dyDescent="0.2">
      <c r="A12" s="705" t="s">
        <v>509</v>
      </c>
      <c r="B12" s="195" t="s">
        <v>616</v>
      </c>
      <c r="C12" s="707">
        <v>12.71</v>
      </c>
      <c r="D12" s="196">
        <v>-4.9364248317127783</v>
      </c>
    </row>
    <row r="13" spans="1:10" ht="14.25" customHeight="1" x14ac:dyDescent="0.2">
      <c r="A13" s="705" t="s">
        <v>509</v>
      </c>
      <c r="B13" s="195" t="s">
        <v>617</v>
      </c>
      <c r="C13" s="707">
        <v>12.09</v>
      </c>
      <c r="D13" s="196">
        <v>-4.8780487804878128</v>
      </c>
    </row>
    <row r="14" spans="1:10" ht="14.25" customHeight="1" x14ac:dyDescent="0.2">
      <c r="A14" s="706" t="s">
        <v>509</v>
      </c>
      <c r="B14" s="198" t="s">
        <v>618</v>
      </c>
      <c r="C14" s="625">
        <v>12.68</v>
      </c>
      <c r="D14" s="199">
        <v>4.8800661703887496</v>
      </c>
    </row>
    <row r="15" spans="1:10" ht="14.25" customHeight="1" x14ac:dyDescent="0.2">
      <c r="A15" s="749">
        <v>2021</v>
      </c>
      <c r="B15" s="639" t="s">
        <v>619</v>
      </c>
      <c r="C15" s="640">
        <v>13.3</v>
      </c>
      <c r="D15" s="197">
        <v>4.8895899053627838</v>
      </c>
    </row>
    <row r="16" spans="1:10" ht="14.25" customHeight="1" x14ac:dyDescent="0.2">
      <c r="A16" s="705" t="s">
        <v>509</v>
      </c>
      <c r="B16" s="195" t="s">
        <v>620</v>
      </c>
      <c r="C16" s="707">
        <v>13.96</v>
      </c>
      <c r="D16" s="196">
        <v>4.9624060150375948</v>
      </c>
      <c r="F16" s="3" t="s">
        <v>369</v>
      </c>
    </row>
    <row r="17" spans="1:4" ht="14.25" customHeight="1" x14ac:dyDescent="0.2">
      <c r="A17" s="705" t="s">
        <v>509</v>
      </c>
      <c r="B17" s="195" t="s">
        <v>622</v>
      </c>
      <c r="C17" s="707">
        <v>14.64</v>
      </c>
      <c r="D17" s="196">
        <v>4.871060171919769</v>
      </c>
    </row>
    <row r="18" spans="1:4" ht="14.25" customHeight="1" x14ac:dyDescent="0.2">
      <c r="A18" s="705" t="s">
        <v>509</v>
      </c>
      <c r="B18" s="195" t="s">
        <v>629</v>
      </c>
      <c r="C18" s="707">
        <v>15.37</v>
      </c>
      <c r="D18" s="196">
        <v>4.9863387978141978</v>
      </c>
    </row>
    <row r="19" spans="1:4" ht="14.25" customHeight="1" x14ac:dyDescent="0.2">
      <c r="A19" s="705" t="s">
        <v>509</v>
      </c>
      <c r="B19" s="195" t="s">
        <v>634</v>
      </c>
      <c r="C19" s="707">
        <v>16.12</v>
      </c>
      <c r="D19" s="196">
        <v>4.8796356538711896</v>
      </c>
    </row>
    <row r="20" spans="1:4" ht="14.25" customHeight="1" x14ac:dyDescent="0.2">
      <c r="A20" s="706" t="s">
        <v>509</v>
      </c>
      <c r="B20" s="198" t="s">
        <v>651</v>
      </c>
      <c r="C20" s="625">
        <v>16.920000000000002</v>
      </c>
      <c r="D20" s="199">
        <v>4.9627791563275476</v>
      </c>
    </row>
    <row r="21" spans="1:4" ht="14.25" customHeight="1" x14ac:dyDescent="0.2">
      <c r="A21" s="749">
        <v>2022</v>
      </c>
      <c r="B21" s="639" t="s">
        <v>659</v>
      </c>
      <c r="C21" s="640">
        <v>17.75</v>
      </c>
      <c r="D21" s="197">
        <v>4.905437352245853</v>
      </c>
    </row>
    <row r="22" spans="1:4" ht="14.25" customHeight="1" x14ac:dyDescent="0.2">
      <c r="A22" s="705" t="s">
        <v>509</v>
      </c>
      <c r="B22" s="195" t="s">
        <v>663</v>
      </c>
      <c r="C22" s="707">
        <v>18.63</v>
      </c>
      <c r="D22" s="196">
        <v>4.9577464788732337</v>
      </c>
    </row>
    <row r="23" spans="1:4" ht="14.25" customHeight="1" x14ac:dyDescent="0.2">
      <c r="A23" s="705" t="s">
        <v>509</v>
      </c>
      <c r="B23" s="195" t="s">
        <v>678</v>
      </c>
      <c r="C23" s="707">
        <v>19.55</v>
      </c>
      <c r="D23" s="196">
        <v>4.9382716049382811</v>
      </c>
    </row>
    <row r="24" spans="1:4" ht="14.25" customHeight="1" x14ac:dyDescent="0.2">
      <c r="A24" s="706" t="s">
        <v>509</v>
      </c>
      <c r="B24" s="198" t="s">
        <v>674</v>
      </c>
      <c r="C24" s="625">
        <v>18.579999999999998</v>
      </c>
      <c r="D24" s="199">
        <v>-4.9616368286445134</v>
      </c>
    </row>
    <row r="25" spans="1:4" ht="14.25" customHeight="1" x14ac:dyDescent="0.2">
      <c r="A25" s="749">
        <v>2023</v>
      </c>
      <c r="B25" s="195" t="s">
        <v>679</v>
      </c>
      <c r="C25" s="707">
        <v>17.66</v>
      </c>
      <c r="D25" s="196">
        <v>-4.9515608180839523</v>
      </c>
    </row>
    <row r="26" spans="1:4" ht="14.25" customHeight="1" x14ac:dyDescent="0.2">
      <c r="A26" s="750" t="s">
        <v>509</v>
      </c>
      <c r="B26" s="195" t="s">
        <v>687</v>
      </c>
      <c r="C26" s="707">
        <v>16.79</v>
      </c>
      <c r="D26" s="196">
        <v>-4.9263873159682952</v>
      </c>
    </row>
    <row r="27" spans="1:4" ht="14.25" customHeight="1" x14ac:dyDescent="0.2">
      <c r="A27" s="706" t="s">
        <v>509</v>
      </c>
      <c r="B27" s="198" t="s">
        <v>694</v>
      </c>
      <c r="C27" s="625">
        <v>15.96</v>
      </c>
      <c r="D27" s="199">
        <v>-4.9434187016080902</v>
      </c>
    </row>
    <row r="28" spans="1:4" ht="14.25" customHeight="1" x14ac:dyDescent="0.2">
      <c r="A28" s="641" t="s">
        <v>258</v>
      </c>
      <c r="B28"/>
      <c r="C28"/>
      <c r="D28" s="79" t="s">
        <v>570</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578</v>
      </c>
      <c r="B1" s="53"/>
      <c r="C1" s="53"/>
      <c r="D1" s="53"/>
      <c r="E1" s="53"/>
      <c r="F1" s="6"/>
    </row>
    <row r="2" spans="1:6" x14ac:dyDescent="0.2">
      <c r="A2" s="54"/>
      <c r="B2" s="54"/>
      <c r="C2" s="54"/>
      <c r="D2" s="54"/>
      <c r="E2" s="54"/>
      <c r="F2" s="55" t="s">
        <v>105</v>
      </c>
    </row>
    <row r="3" spans="1:6" ht="14.85" customHeight="1" x14ac:dyDescent="0.2">
      <c r="A3" s="56"/>
      <c r="B3" s="765" t="s">
        <v>690</v>
      </c>
      <c r="C3" s="767" t="s">
        <v>420</v>
      </c>
      <c r="D3" s="765" t="s">
        <v>691</v>
      </c>
      <c r="E3" s="767" t="s">
        <v>420</v>
      </c>
      <c r="F3" s="769" t="s">
        <v>692</v>
      </c>
    </row>
    <row r="4" spans="1:6" ht="14.85" customHeight="1" x14ac:dyDescent="0.2">
      <c r="A4" s="497"/>
      <c r="B4" s="766"/>
      <c r="C4" s="768"/>
      <c r="D4" s="766"/>
      <c r="E4" s="768"/>
      <c r="F4" s="770"/>
    </row>
    <row r="5" spans="1:6" x14ac:dyDescent="0.2">
      <c r="A5" s="3" t="s">
        <v>107</v>
      </c>
      <c r="B5" s="95">
        <v>3539.002410528326</v>
      </c>
      <c r="C5" s="187">
        <v>2.9722844962566435</v>
      </c>
      <c r="D5" s="95">
        <v>3096.8514378522973</v>
      </c>
      <c r="E5" s="187">
        <v>2.6350460274816774</v>
      </c>
      <c r="F5" s="187">
        <v>14.277435697162973</v>
      </c>
    </row>
    <row r="6" spans="1:6" x14ac:dyDescent="0.2">
      <c r="A6" s="3" t="s">
        <v>108</v>
      </c>
      <c r="B6" s="95">
        <v>54389.729147739978</v>
      </c>
      <c r="C6" s="187">
        <v>45.680033509016923</v>
      </c>
      <c r="D6" s="95">
        <v>50270.716994881142</v>
      </c>
      <c r="E6" s="187">
        <v>42.774300212438888</v>
      </c>
      <c r="F6" s="187">
        <v>8.1936610398420555</v>
      </c>
    </row>
    <row r="7" spans="1:6" x14ac:dyDescent="0.2">
      <c r="A7" s="3" t="s">
        <v>109</v>
      </c>
      <c r="B7" s="95">
        <v>28322.637323382536</v>
      </c>
      <c r="C7" s="187">
        <v>23.787193690219123</v>
      </c>
      <c r="D7" s="95">
        <v>29416.765105668244</v>
      </c>
      <c r="E7" s="187">
        <v>25.030109318647188</v>
      </c>
      <c r="F7" s="187">
        <v>-3.71940211085577</v>
      </c>
    </row>
    <row r="8" spans="1:6" x14ac:dyDescent="0.2">
      <c r="A8" s="3" t="s">
        <v>110</v>
      </c>
      <c r="B8" s="95">
        <v>15227.889880804263</v>
      </c>
      <c r="C8" s="187">
        <v>12.789372753397185</v>
      </c>
      <c r="D8" s="95">
        <v>14713.667113791986</v>
      </c>
      <c r="E8" s="187">
        <v>12.519551181561891</v>
      </c>
      <c r="F8" s="187">
        <v>3.4948647610103007</v>
      </c>
    </row>
    <row r="9" spans="1:6" x14ac:dyDescent="0.2">
      <c r="A9" s="3" t="s">
        <v>111</v>
      </c>
      <c r="B9" s="95">
        <v>18794.092224334396</v>
      </c>
      <c r="C9" s="187">
        <v>15.784501523203906</v>
      </c>
      <c r="D9" s="95">
        <v>19436.8946393427</v>
      </c>
      <c r="E9" s="187">
        <v>16.538446558966857</v>
      </c>
      <c r="F9" s="187">
        <v>-3.3071250677420019</v>
      </c>
    </row>
    <row r="10" spans="1:6" x14ac:dyDescent="0.2">
      <c r="A10" s="3" t="s">
        <v>112</v>
      </c>
      <c r="B10" s="95">
        <v>496.03317078080579</v>
      </c>
      <c r="C10" s="187">
        <v>0.4166009321594985</v>
      </c>
      <c r="D10" s="95">
        <v>517.32404222795458</v>
      </c>
      <c r="E10" s="187">
        <v>0.44018019260843572</v>
      </c>
      <c r="F10" s="187">
        <v>-4.1155774155509173</v>
      </c>
    </row>
    <row r="11" spans="1:6" x14ac:dyDescent="0.2">
      <c r="A11" s="3" t="s">
        <v>113</v>
      </c>
      <c r="B11" s="95">
        <v>-1702.6388650042991</v>
      </c>
      <c r="C11" s="187">
        <v>-1.42998690425328</v>
      </c>
      <c r="D11" s="95">
        <v>73.29656061908895</v>
      </c>
      <c r="E11" s="187">
        <v>6.2366508295065334E-2</v>
      </c>
      <c r="F11" s="187">
        <v>-2422.9451022301764</v>
      </c>
    </row>
    <row r="12" spans="1:6" x14ac:dyDescent="0.2">
      <c r="A12" s="60" t="s">
        <v>114</v>
      </c>
      <c r="B12" s="468">
        <v>119066.745292566</v>
      </c>
      <c r="C12" s="469">
        <v>100</v>
      </c>
      <c r="D12" s="468">
        <v>117525.51589438341</v>
      </c>
      <c r="E12" s="469">
        <v>100</v>
      </c>
      <c r="F12" s="469">
        <v>1.3113998151411213</v>
      </c>
    </row>
    <row r="13" spans="1:6" x14ac:dyDescent="0.2">
      <c r="A13" s="718" t="s">
        <v>669</v>
      </c>
      <c r="B13" s="3"/>
      <c r="C13" s="3"/>
      <c r="D13" s="3"/>
      <c r="E13" s="3"/>
      <c r="F13" s="55" t="s">
        <v>570</v>
      </c>
    </row>
    <row r="14" spans="1:6" x14ac:dyDescent="0.2">
      <c r="A14" s="470"/>
      <c r="B14" s="1"/>
      <c r="C14" s="1"/>
      <c r="D14" s="1"/>
      <c r="E14" s="1"/>
      <c r="F14" s="1"/>
    </row>
    <row r="15" spans="1:6" x14ac:dyDescent="0.2">
      <c r="A15" s="496"/>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election activeCell="B5" sqref="B5"/>
    </sheetView>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481</v>
      </c>
      <c r="B1" s="53"/>
      <c r="C1" s="53"/>
      <c r="D1" s="6"/>
      <c r="E1" s="6"/>
      <c r="F1" s="6"/>
    </row>
    <row r="2" spans="1:6" x14ac:dyDescent="0.2">
      <c r="A2" s="54"/>
      <c r="B2" s="54"/>
      <c r="C2" s="54"/>
      <c r="D2" s="65"/>
      <c r="E2" s="65"/>
      <c r="F2" s="55" t="s">
        <v>259</v>
      </c>
    </row>
    <row r="3" spans="1:6" x14ac:dyDescent="0.2">
      <c r="A3" s="56"/>
      <c r="B3" s="776" t="s">
        <v>260</v>
      </c>
      <c r="C3" s="776"/>
      <c r="D3" s="776"/>
      <c r="E3" s="775" t="s">
        <v>261</v>
      </c>
      <c r="F3" s="775"/>
    </row>
    <row r="4" spans="1:6" x14ac:dyDescent="0.2">
      <c r="A4" s="66"/>
      <c r="B4" s="201" t="s">
        <v>693</v>
      </c>
      <c r="C4" s="202" t="s">
        <v>688</v>
      </c>
      <c r="D4" s="201" t="s">
        <v>695</v>
      </c>
      <c r="E4" s="185" t="s">
        <v>262</v>
      </c>
      <c r="F4" s="184" t="s">
        <v>263</v>
      </c>
    </row>
    <row r="5" spans="1:6" x14ac:dyDescent="0.2">
      <c r="A5" s="427" t="s">
        <v>483</v>
      </c>
      <c r="B5" s="90">
        <v>158.6373126322581</v>
      </c>
      <c r="C5" s="90">
        <v>163.90724734333332</v>
      </c>
      <c r="D5" s="90">
        <v>191.93480061612905</v>
      </c>
      <c r="E5" s="90">
        <v>-3.21519322451703</v>
      </c>
      <c r="F5" s="90">
        <v>-17.348332807277696</v>
      </c>
    </row>
    <row r="6" spans="1:6" x14ac:dyDescent="0.2">
      <c r="A6" s="66" t="s">
        <v>482</v>
      </c>
      <c r="B6" s="97">
        <v>141.88698319677417</v>
      </c>
      <c r="C6" s="199">
        <v>150.51623948666668</v>
      </c>
      <c r="D6" s="97">
        <v>188.00311997741937</v>
      </c>
      <c r="E6" s="97">
        <v>-5.7331064869295538</v>
      </c>
      <c r="F6" s="97">
        <v>-24.529452908113498</v>
      </c>
    </row>
    <row r="7" spans="1:6" x14ac:dyDescent="0.2">
      <c r="F7" s="55" t="s">
        <v>570</v>
      </c>
    </row>
    <row r="8" spans="1:6" x14ac:dyDescent="0.2">
      <c r="A8" s="641"/>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3" t="s">
        <v>666</v>
      </c>
      <c r="B1" s="763"/>
      <c r="C1" s="763"/>
      <c r="D1" s="3"/>
      <c r="E1" s="3"/>
    </row>
    <row r="2" spans="1:38" x14ac:dyDescent="0.2">
      <c r="A2" s="764"/>
      <c r="B2" s="763"/>
      <c r="C2" s="763"/>
      <c r="D2" s="3"/>
      <c r="E2" s="55" t="s">
        <v>259</v>
      </c>
    </row>
    <row r="3" spans="1:38" x14ac:dyDescent="0.2">
      <c r="A3" s="57"/>
      <c r="B3" s="203" t="s">
        <v>264</v>
      </c>
      <c r="C3" s="203" t="s">
        <v>265</v>
      </c>
      <c r="D3" s="203" t="s">
        <v>266</v>
      </c>
      <c r="E3" s="203" t="s">
        <v>267</v>
      </c>
    </row>
    <row r="4" spans="1:38" x14ac:dyDescent="0.2">
      <c r="A4" s="678" t="s">
        <v>268</v>
      </c>
      <c r="B4" s="732">
        <v>158.6373126322581</v>
      </c>
      <c r="C4" s="733">
        <v>27.532095580805127</v>
      </c>
      <c r="D4" s="733">
        <v>47.411314064356183</v>
      </c>
      <c r="E4" s="733">
        <v>83.693902987096791</v>
      </c>
      <c r="F4" s="617"/>
      <c r="G4" s="617"/>
      <c r="H4" s="617"/>
      <c r="M4" s="316"/>
      <c r="N4" s="316"/>
      <c r="O4" s="316"/>
      <c r="P4" s="316"/>
      <c r="Q4" s="316"/>
      <c r="R4" s="316"/>
      <c r="S4" s="316"/>
      <c r="T4" s="316"/>
      <c r="U4" s="316"/>
      <c r="V4" s="316"/>
      <c r="W4" s="316"/>
      <c r="X4" s="316"/>
      <c r="Y4" s="316"/>
      <c r="Z4" s="316"/>
      <c r="AA4" s="316"/>
      <c r="AB4" s="316"/>
      <c r="AC4" s="316"/>
      <c r="AD4" s="316"/>
      <c r="AE4" s="281"/>
      <c r="AF4" s="281"/>
      <c r="AG4" s="281"/>
      <c r="AH4" s="281"/>
      <c r="AI4" s="281"/>
      <c r="AJ4" s="281"/>
      <c r="AK4" s="281"/>
      <c r="AL4" s="281"/>
    </row>
    <row r="5" spans="1:38" x14ac:dyDescent="0.2">
      <c r="A5" s="204" t="s">
        <v>269</v>
      </c>
      <c r="B5" s="205">
        <v>184.3516129032258</v>
      </c>
      <c r="C5" s="92">
        <v>29.434291135809161</v>
      </c>
      <c r="D5" s="92">
        <v>72.290095960965019</v>
      </c>
      <c r="E5" s="92">
        <v>82.627225806451619</v>
      </c>
      <c r="F5" s="617"/>
      <c r="G5" s="617"/>
      <c r="M5" s="618"/>
      <c r="N5" s="618"/>
      <c r="O5" s="618"/>
      <c r="P5" s="618"/>
      <c r="Q5" s="618"/>
      <c r="R5" s="618"/>
      <c r="S5" s="618"/>
      <c r="T5" s="618"/>
      <c r="U5" s="618"/>
      <c r="V5" s="618"/>
      <c r="W5" s="618"/>
      <c r="X5" s="618"/>
      <c r="Y5" s="618"/>
      <c r="Z5" s="618"/>
      <c r="AA5" s="618"/>
      <c r="AB5" s="618"/>
      <c r="AC5" s="618"/>
      <c r="AD5" s="618"/>
      <c r="AE5" s="280"/>
      <c r="AF5" s="280"/>
      <c r="AG5" s="280"/>
      <c r="AH5" s="280"/>
      <c r="AI5" s="280"/>
      <c r="AJ5" s="280"/>
      <c r="AK5" s="280"/>
      <c r="AL5" s="280"/>
    </row>
    <row r="6" spans="1:38" x14ac:dyDescent="0.2">
      <c r="A6" s="204" t="s">
        <v>270</v>
      </c>
      <c r="B6" s="205">
        <v>156.10967741935482</v>
      </c>
      <c r="C6" s="92">
        <v>26.018279569892471</v>
      </c>
      <c r="D6" s="92">
        <v>56.309075268817182</v>
      </c>
      <c r="E6" s="92">
        <v>73.782322580645172</v>
      </c>
      <c r="F6" s="617"/>
      <c r="G6" s="617"/>
      <c r="M6" s="618"/>
      <c r="N6" s="618"/>
      <c r="O6" s="618"/>
      <c r="P6" s="618"/>
      <c r="Q6" s="618"/>
      <c r="R6" s="618"/>
      <c r="S6" s="618"/>
      <c r="T6" s="618"/>
      <c r="U6" s="618"/>
      <c r="V6" s="618"/>
      <c r="W6" s="618"/>
      <c r="X6" s="618"/>
      <c r="Y6" s="618"/>
      <c r="Z6" s="618"/>
      <c r="AA6" s="618"/>
      <c r="AB6" s="618"/>
      <c r="AC6" s="618"/>
      <c r="AD6" s="618"/>
      <c r="AE6" s="280"/>
      <c r="AF6" s="280"/>
      <c r="AG6" s="280"/>
      <c r="AH6" s="280"/>
      <c r="AI6" s="280"/>
      <c r="AJ6" s="280"/>
      <c r="AK6" s="280"/>
      <c r="AL6" s="280"/>
    </row>
    <row r="7" spans="1:38" x14ac:dyDescent="0.2">
      <c r="A7" s="204" t="s">
        <v>233</v>
      </c>
      <c r="B7" s="205">
        <v>169.97845161290323</v>
      </c>
      <c r="C7" s="92">
        <v>29.500392428685686</v>
      </c>
      <c r="D7" s="92">
        <v>60.016026926153032</v>
      </c>
      <c r="E7" s="92">
        <v>80.462032258064511</v>
      </c>
      <c r="F7" s="617"/>
      <c r="G7" s="617"/>
      <c r="N7" s="618"/>
      <c r="O7" s="618"/>
      <c r="P7" s="618"/>
      <c r="Q7" s="618"/>
      <c r="R7" s="618"/>
      <c r="S7" s="618"/>
      <c r="T7" s="618"/>
      <c r="U7" s="618"/>
      <c r="V7" s="618"/>
      <c r="W7" s="618"/>
      <c r="X7" s="618"/>
      <c r="Y7" s="618"/>
      <c r="Z7" s="618"/>
      <c r="AA7" s="618"/>
      <c r="AB7" s="618"/>
      <c r="AC7" s="618"/>
      <c r="AD7" s="618"/>
      <c r="AE7" s="280"/>
      <c r="AF7" s="280"/>
      <c r="AG7" s="280"/>
      <c r="AH7" s="280"/>
      <c r="AI7" s="280"/>
      <c r="AJ7" s="280"/>
      <c r="AK7" s="280"/>
      <c r="AL7" s="280"/>
    </row>
    <row r="8" spans="1:38" x14ac:dyDescent="0.2">
      <c r="A8" s="204" t="s">
        <v>271</v>
      </c>
      <c r="B8" s="205">
        <v>129.38893548387097</v>
      </c>
      <c r="C8" s="92">
        <v>21.564822580645163</v>
      </c>
      <c r="D8" s="92">
        <v>36.302370967741929</v>
      </c>
      <c r="E8" s="92">
        <v>71.521741935483874</v>
      </c>
      <c r="F8" s="617"/>
      <c r="G8" s="617"/>
      <c r="N8" s="618"/>
      <c r="O8" s="618"/>
      <c r="P8" s="618"/>
      <c r="Q8" s="618"/>
      <c r="R8" s="618"/>
      <c r="S8" s="618"/>
      <c r="T8" s="618"/>
      <c r="U8" s="618"/>
      <c r="V8" s="618"/>
      <c r="W8" s="618"/>
      <c r="X8" s="618"/>
      <c r="Y8" s="618"/>
      <c r="Z8" s="618"/>
      <c r="AA8" s="618"/>
      <c r="AB8" s="618"/>
      <c r="AC8" s="618"/>
      <c r="AD8" s="618"/>
      <c r="AE8" s="280"/>
      <c r="AF8" s="280"/>
      <c r="AG8" s="280"/>
      <c r="AH8" s="280"/>
      <c r="AI8" s="280"/>
      <c r="AJ8" s="280"/>
      <c r="AK8" s="280"/>
      <c r="AL8" s="280"/>
    </row>
    <row r="9" spans="1:38" x14ac:dyDescent="0.2">
      <c r="A9" s="204" t="s">
        <v>272</v>
      </c>
      <c r="B9" s="205">
        <v>141.2984193548387</v>
      </c>
      <c r="C9" s="92">
        <v>22.560251829764162</v>
      </c>
      <c r="D9" s="92">
        <v>36.970103008945507</v>
      </c>
      <c r="E9" s="92">
        <v>81.76806451612903</v>
      </c>
      <c r="F9" s="617"/>
      <c r="G9" s="617"/>
    </row>
    <row r="10" spans="1:38" x14ac:dyDescent="0.2">
      <c r="A10" s="204" t="s">
        <v>273</v>
      </c>
      <c r="B10" s="205">
        <v>141.29354838709679</v>
      </c>
      <c r="C10" s="92">
        <v>28.258709677419358</v>
      </c>
      <c r="D10" s="92">
        <v>40.600000000000009</v>
      </c>
      <c r="E10" s="92">
        <v>72.434838709677422</v>
      </c>
      <c r="F10" s="617"/>
      <c r="G10" s="617"/>
    </row>
    <row r="11" spans="1:38" x14ac:dyDescent="0.2">
      <c r="A11" s="204" t="s">
        <v>274</v>
      </c>
      <c r="B11" s="205">
        <v>193.67677419354837</v>
      </c>
      <c r="C11" s="92">
        <v>38.735354838709675</v>
      </c>
      <c r="D11" s="92">
        <v>63.659193548387073</v>
      </c>
      <c r="E11" s="92">
        <v>91.282225806451621</v>
      </c>
      <c r="F11" s="617"/>
      <c r="G11" s="617"/>
    </row>
    <row r="12" spans="1:38" x14ac:dyDescent="0.2">
      <c r="A12" s="204" t="s">
        <v>275</v>
      </c>
      <c r="B12" s="205">
        <v>155.01612903225808</v>
      </c>
      <c r="C12" s="92">
        <v>25.836021505376348</v>
      </c>
      <c r="D12" s="92">
        <v>54.36481720430109</v>
      </c>
      <c r="E12" s="92">
        <v>74.815290322580637</v>
      </c>
      <c r="F12" s="617"/>
      <c r="G12" s="617"/>
    </row>
    <row r="13" spans="1:38" x14ac:dyDescent="0.2">
      <c r="A13" s="204" t="s">
        <v>276</v>
      </c>
      <c r="B13" s="205">
        <v>141.7495806451613</v>
      </c>
      <c r="C13" s="92">
        <v>25.561399788471711</v>
      </c>
      <c r="D13" s="92">
        <v>44.858955050237988</v>
      </c>
      <c r="E13" s="92">
        <v>71.329225806451603</v>
      </c>
      <c r="F13" s="617"/>
      <c r="G13" s="617"/>
    </row>
    <row r="14" spans="1:38" x14ac:dyDescent="0.2">
      <c r="A14" s="204" t="s">
        <v>205</v>
      </c>
      <c r="B14" s="205">
        <v>169.79032258064518</v>
      </c>
      <c r="C14" s="92">
        <v>28.298387096774196</v>
      </c>
      <c r="D14" s="92">
        <v>94.77738709677422</v>
      </c>
      <c r="E14" s="92">
        <v>46.714548387096769</v>
      </c>
      <c r="F14" s="617"/>
      <c r="G14" s="617"/>
    </row>
    <row r="15" spans="1:38" x14ac:dyDescent="0.2">
      <c r="A15" s="204" t="s">
        <v>277</v>
      </c>
      <c r="B15" s="205">
        <v>192.49032258064517</v>
      </c>
      <c r="C15" s="92">
        <v>37.256191467221647</v>
      </c>
      <c r="D15" s="92">
        <v>72.241098855359013</v>
      </c>
      <c r="E15" s="92">
        <v>82.993032258064517</v>
      </c>
      <c r="F15" s="617"/>
      <c r="G15" s="617"/>
    </row>
    <row r="16" spans="1:38" x14ac:dyDescent="0.2">
      <c r="A16" s="204" t="s">
        <v>234</v>
      </c>
      <c r="B16" s="206">
        <v>187.24774193548387</v>
      </c>
      <c r="C16" s="196">
        <v>31.207956989247315</v>
      </c>
      <c r="D16" s="196">
        <v>69.130043010752672</v>
      </c>
      <c r="E16" s="196">
        <v>86.909741935483879</v>
      </c>
      <c r="F16" s="617"/>
      <c r="G16" s="617"/>
    </row>
    <row r="17" spans="1:13" x14ac:dyDescent="0.2">
      <c r="A17" s="204" t="s">
        <v>235</v>
      </c>
      <c r="B17" s="205">
        <v>184.58709677419353</v>
      </c>
      <c r="C17" s="92">
        <v>35.726534859521323</v>
      </c>
      <c r="D17" s="92">
        <v>71.533819979188351</v>
      </c>
      <c r="E17" s="92">
        <v>77.326741935483852</v>
      </c>
      <c r="F17" s="617"/>
      <c r="G17" s="617"/>
    </row>
    <row r="18" spans="1:13" x14ac:dyDescent="0.2">
      <c r="A18" s="204" t="s">
        <v>278</v>
      </c>
      <c r="B18" s="205">
        <v>152.22154838709679</v>
      </c>
      <c r="C18" s="92">
        <v>32.362061468122938</v>
      </c>
      <c r="D18" s="92">
        <v>33.298551435102887</v>
      </c>
      <c r="E18" s="92">
        <v>86.560935483870963</v>
      </c>
      <c r="F18" s="617"/>
      <c r="G18" s="617"/>
    </row>
    <row r="19" spans="1:13" x14ac:dyDescent="0.2">
      <c r="A19" s="3" t="s">
        <v>279</v>
      </c>
      <c r="B19" s="205">
        <v>159.84548387096774</v>
      </c>
      <c r="C19" s="92">
        <v>29.88980592709153</v>
      </c>
      <c r="D19" s="92">
        <v>50.33412955677943</v>
      </c>
      <c r="E19" s="92">
        <v>79.62154838709678</v>
      </c>
      <c r="F19" s="617"/>
      <c r="G19" s="617"/>
    </row>
    <row r="20" spans="1:13" x14ac:dyDescent="0.2">
      <c r="A20" s="3" t="s">
        <v>206</v>
      </c>
      <c r="B20" s="205">
        <v>182.69512903225802</v>
      </c>
      <c r="C20" s="92">
        <v>32.945023268112102</v>
      </c>
      <c r="D20" s="92">
        <v>72.84007350608141</v>
      </c>
      <c r="E20" s="92">
        <v>76.910032258064504</v>
      </c>
      <c r="F20" s="617"/>
      <c r="G20" s="617"/>
    </row>
    <row r="21" spans="1:13" x14ac:dyDescent="0.2">
      <c r="A21" s="3" t="s">
        <v>280</v>
      </c>
      <c r="B21" s="205">
        <v>161.15641935483873</v>
      </c>
      <c r="C21" s="92">
        <v>27.969295921087713</v>
      </c>
      <c r="D21" s="92">
        <v>54.376994401492958</v>
      </c>
      <c r="E21" s="92">
        <v>78.810129032258061</v>
      </c>
      <c r="F21" s="617"/>
      <c r="G21" s="617"/>
    </row>
    <row r="22" spans="1:13" x14ac:dyDescent="0.2">
      <c r="A22" s="195" t="s">
        <v>281</v>
      </c>
      <c r="B22" s="205">
        <v>149.04493548387097</v>
      </c>
      <c r="C22" s="92">
        <v>25.867302852572646</v>
      </c>
      <c r="D22" s="92">
        <v>63.603181018395091</v>
      </c>
      <c r="E22" s="92">
        <v>59.574451612903225</v>
      </c>
      <c r="F22" s="617"/>
      <c r="G22" s="617"/>
    </row>
    <row r="23" spans="1:13" x14ac:dyDescent="0.2">
      <c r="A23" s="195" t="s">
        <v>282</v>
      </c>
      <c r="B23" s="207">
        <v>155.44193548387096</v>
      </c>
      <c r="C23" s="208">
        <v>21.440266963292551</v>
      </c>
      <c r="D23" s="208">
        <v>53.798926585094527</v>
      </c>
      <c r="E23" s="208">
        <v>80.202741935483886</v>
      </c>
      <c r="F23" s="617"/>
      <c r="G23" s="617"/>
    </row>
    <row r="24" spans="1:13" x14ac:dyDescent="0.2">
      <c r="A24" s="195" t="s">
        <v>283</v>
      </c>
      <c r="B24" s="207">
        <v>134</v>
      </c>
      <c r="C24" s="208">
        <v>20.440677966101696</v>
      </c>
      <c r="D24" s="208">
        <v>54.938322033898295</v>
      </c>
      <c r="E24" s="208">
        <v>58.621000000000002</v>
      </c>
      <c r="F24" s="617"/>
      <c r="G24" s="617"/>
    </row>
    <row r="25" spans="1:13" x14ac:dyDescent="0.2">
      <c r="A25" s="195" t="s">
        <v>545</v>
      </c>
      <c r="B25" s="207">
        <v>180.65806451612903</v>
      </c>
      <c r="C25" s="208">
        <v>31.353878965609173</v>
      </c>
      <c r="D25" s="208">
        <v>65.870701679552127</v>
      </c>
      <c r="E25" s="208">
        <v>83.433483870967734</v>
      </c>
      <c r="F25" s="617"/>
      <c r="G25" s="617"/>
    </row>
    <row r="26" spans="1:13" x14ac:dyDescent="0.2">
      <c r="A26" s="3" t="s">
        <v>284</v>
      </c>
      <c r="B26" s="207">
        <v>144.28754838709676</v>
      </c>
      <c r="C26" s="208">
        <v>26.980598478888012</v>
      </c>
      <c r="D26" s="208">
        <v>37.482562811434562</v>
      </c>
      <c r="E26" s="208">
        <v>79.824387096774188</v>
      </c>
      <c r="F26" s="617"/>
      <c r="G26" s="617"/>
    </row>
    <row r="27" spans="1:13" x14ac:dyDescent="0.2">
      <c r="A27" s="195" t="s">
        <v>236</v>
      </c>
      <c r="B27" s="207">
        <v>164.43548387096774</v>
      </c>
      <c r="C27" s="208">
        <v>30.74809861001836</v>
      </c>
      <c r="D27" s="208">
        <v>53.306030422239715</v>
      </c>
      <c r="E27" s="208">
        <v>80.381354838709669</v>
      </c>
      <c r="F27" s="617"/>
      <c r="G27" s="617"/>
    </row>
    <row r="28" spans="1:13" x14ac:dyDescent="0.2">
      <c r="A28" s="195" t="s">
        <v>547</v>
      </c>
      <c r="B28" s="205">
        <v>155.75654838709676</v>
      </c>
      <c r="C28" s="92">
        <v>27.032128232471337</v>
      </c>
      <c r="D28" s="92">
        <v>54.511033057851236</v>
      </c>
      <c r="E28" s="92">
        <v>74.213387096774184</v>
      </c>
      <c r="F28" s="617"/>
      <c r="G28" s="617"/>
    </row>
    <row r="29" spans="1:13" x14ac:dyDescent="0.2">
      <c r="A29" s="3" t="s">
        <v>285</v>
      </c>
      <c r="B29" s="207">
        <v>133.20167741935484</v>
      </c>
      <c r="C29" s="208">
        <v>21.267494714014639</v>
      </c>
      <c r="D29" s="208">
        <v>35.934376253727301</v>
      </c>
      <c r="E29" s="208">
        <v>75.999806451612898</v>
      </c>
      <c r="F29" s="617"/>
      <c r="G29" s="617"/>
    </row>
    <row r="30" spans="1:13" x14ac:dyDescent="0.2">
      <c r="A30" s="3" t="s">
        <v>237</v>
      </c>
      <c r="B30" s="205">
        <v>170.60541935483869</v>
      </c>
      <c r="C30" s="92">
        <v>34.121083870967738</v>
      </c>
      <c r="D30" s="92">
        <v>55.682787096774177</v>
      </c>
      <c r="E30" s="92">
        <v>80.801548387096773</v>
      </c>
      <c r="F30" s="617"/>
      <c r="G30" s="617"/>
    </row>
    <row r="31" spans="1:13" x14ac:dyDescent="0.2">
      <c r="A31" s="651" t="s">
        <v>286</v>
      </c>
      <c r="B31" s="652">
        <v>171.32250215352562</v>
      </c>
      <c r="C31" s="652">
        <v>30.294832697879542</v>
      </c>
      <c r="D31" s="652">
        <v>60.148024294355764</v>
      </c>
      <c r="E31" s="652">
        <v>80.879645161290313</v>
      </c>
      <c r="F31" s="617"/>
      <c r="G31" s="617"/>
    </row>
    <row r="32" spans="1:13" x14ac:dyDescent="0.2">
      <c r="A32" s="650" t="s">
        <v>287</v>
      </c>
      <c r="B32" s="649">
        <v>176.52518106010135</v>
      </c>
      <c r="C32" s="649">
        <v>30.63660167158784</v>
      </c>
      <c r="D32" s="649">
        <v>64.892607599767544</v>
      </c>
      <c r="E32" s="649">
        <v>80.995971788745962</v>
      </c>
      <c r="F32" s="617"/>
      <c r="G32" s="617"/>
      <c r="M32" s="618"/>
    </row>
    <row r="33" spans="1:13" x14ac:dyDescent="0.2">
      <c r="A33" s="648" t="s">
        <v>288</v>
      </c>
      <c r="B33" s="653">
        <v>17.887868427843244</v>
      </c>
      <c r="C33" s="653">
        <v>3.1045060907827136</v>
      </c>
      <c r="D33" s="653">
        <v>17.481293535411361</v>
      </c>
      <c r="E33" s="653">
        <v>-2.6979311983508296</v>
      </c>
      <c r="F33" s="617"/>
      <c r="G33" s="617"/>
      <c r="M33" s="618"/>
    </row>
    <row r="34" spans="1:13" x14ac:dyDescent="0.2">
      <c r="A34" s="80"/>
      <c r="B34" s="3"/>
      <c r="C34" s="3"/>
      <c r="D34" s="3"/>
      <c r="E34" s="55" t="s">
        <v>570</v>
      </c>
    </row>
    <row r="35" spans="1:13" s="1" customFormat="1" ht="14.25" customHeight="1" x14ac:dyDescent="0.2">
      <c r="A35" s="797" t="s">
        <v>680</v>
      </c>
      <c r="B35" s="797"/>
      <c r="C35" s="797"/>
      <c r="D35" s="797"/>
      <c r="E35" s="797"/>
    </row>
    <row r="36" spans="1:13" s="1" customFormat="1" x14ac:dyDescent="0.2">
      <c r="A36" s="797"/>
      <c r="B36" s="797"/>
      <c r="C36" s="797"/>
      <c r="D36" s="797"/>
      <c r="E36" s="797"/>
    </row>
    <row r="37" spans="1:13" s="1" customFormat="1" x14ac:dyDescent="0.2">
      <c r="A37" s="797"/>
      <c r="B37" s="797"/>
      <c r="C37" s="797"/>
      <c r="D37" s="797"/>
      <c r="E37" s="797"/>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3" t="s">
        <v>667</v>
      </c>
      <c r="B1" s="763"/>
      <c r="C1" s="763"/>
      <c r="D1" s="3"/>
      <c r="E1" s="3"/>
    </row>
    <row r="2" spans="1:36" x14ac:dyDescent="0.2">
      <c r="A2" s="764"/>
      <c r="B2" s="763"/>
      <c r="C2" s="763"/>
      <c r="D2" s="3"/>
      <c r="E2" s="55" t="s">
        <v>259</v>
      </c>
    </row>
    <row r="3" spans="1:36" x14ac:dyDescent="0.2">
      <c r="A3" s="57"/>
      <c r="B3" s="203" t="s">
        <v>264</v>
      </c>
      <c r="C3" s="203" t="s">
        <v>265</v>
      </c>
      <c r="D3" s="203" t="s">
        <v>266</v>
      </c>
      <c r="E3" s="203" t="s">
        <v>267</v>
      </c>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281"/>
      <c r="AH3" s="281"/>
      <c r="AI3" s="281"/>
      <c r="AJ3" s="281"/>
    </row>
    <row r="4" spans="1:36" x14ac:dyDescent="0.2">
      <c r="A4" s="678" t="s">
        <v>268</v>
      </c>
      <c r="B4" s="732">
        <v>141.88698319677417</v>
      </c>
      <c r="C4" s="733">
        <v>24.625013612663285</v>
      </c>
      <c r="D4" s="733">
        <v>38.042314048627006</v>
      </c>
      <c r="E4" s="733">
        <v>79.219655535483881</v>
      </c>
      <c r="F4" s="617"/>
      <c r="G4" s="617"/>
      <c r="H4" s="618"/>
      <c r="I4" s="618"/>
      <c r="J4" s="618"/>
      <c r="K4" s="618"/>
      <c r="L4" s="618"/>
      <c r="M4" s="618"/>
      <c r="N4" s="618"/>
      <c r="O4" s="618"/>
      <c r="P4" s="618"/>
      <c r="Q4" s="618"/>
      <c r="R4" s="618"/>
      <c r="S4" s="618"/>
      <c r="T4" s="618"/>
      <c r="U4" s="618"/>
      <c r="V4" s="618"/>
      <c r="W4" s="618"/>
      <c r="X4" s="618"/>
      <c r="Y4" s="618"/>
      <c r="Z4" s="618"/>
      <c r="AA4" s="618"/>
      <c r="AB4" s="618"/>
      <c r="AC4" s="618"/>
      <c r="AD4" s="618"/>
      <c r="AE4" s="618"/>
      <c r="AF4" s="618"/>
      <c r="AG4" s="280"/>
      <c r="AH4" s="280"/>
      <c r="AI4" s="280"/>
      <c r="AJ4" s="280"/>
    </row>
    <row r="5" spans="1:36" x14ac:dyDescent="0.2">
      <c r="A5" s="204" t="s">
        <v>269</v>
      </c>
      <c r="B5" s="205">
        <v>159.49677419354839</v>
      </c>
      <c r="C5" s="92">
        <v>25.465871509894285</v>
      </c>
      <c r="D5" s="92">
        <v>54.510386554621846</v>
      </c>
      <c r="E5" s="92">
        <v>79.520516129032259</v>
      </c>
      <c r="G5" s="617"/>
      <c r="H5" s="619"/>
      <c r="I5" s="619"/>
      <c r="J5" s="619"/>
      <c r="K5" s="619"/>
      <c r="L5" s="618"/>
      <c r="M5" s="618"/>
      <c r="N5" s="618"/>
      <c r="O5" s="618"/>
      <c r="P5" s="618"/>
      <c r="Q5" s="618"/>
      <c r="R5" s="618"/>
      <c r="S5" s="618"/>
      <c r="T5" s="618"/>
      <c r="U5" s="618"/>
      <c r="V5" s="618"/>
      <c r="W5" s="618"/>
      <c r="X5" s="618"/>
      <c r="Y5" s="618"/>
      <c r="Z5" s="618"/>
      <c r="AA5" s="618"/>
      <c r="AB5" s="618"/>
      <c r="AC5" s="618"/>
      <c r="AD5" s="618"/>
      <c r="AE5" s="618"/>
      <c r="AF5" s="618"/>
      <c r="AG5" s="280"/>
      <c r="AH5" s="280"/>
      <c r="AI5" s="280"/>
      <c r="AJ5" s="280"/>
    </row>
    <row r="6" spans="1:36" x14ac:dyDescent="0.2">
      <c r="A6" s="204" t="s">
        <v>270</v>
      </c>
      <c r="B6" s="205">
        <v>150.21612903225807</v>
      </c>
      <c r="C6" s="92">
        <v>25.036021505376347</v>
      </c>
      <c r="D6" s="92">
        <v>48.643043010752685</v>
      </c>
      <c r="E6" s="92">
        <v>76.537064516129035</v>
      </c>
      <c r="G6" s="617"/>
      <c r="L6" s="618"/>
      <c r="M6" s="618"/>
      <c r="N6" s="618"/>
      <c r="O6" s="618"/>
      <c r="P6" s="618"/>
      <c r="Q6" s="618"/>
      <c r="R6" s="618"/>
      <c r="S6" s="618"/>
      <c r="T6" s="618"/>
      <c r="U6" s="618"/>
      <c r="V6" s="618"/>
      <c r="W6" s="618"/>
      <c r="X6" s="618"/>
      <c r="Y6" s="618"/>
      <c r="Z6" s="618"/>
      <c r="AA6" s="618"/>
      <c r="AB6" s="618"/>
      <c r="AC6" s="618"/>
      <c r="AD6" s="618"/>
      <c r="AE6" s="618"/>
      <c r="AF6" s="618"/>
      <c r="AG6" s="280"/>
      <c r="AH6" s="280"/>
      <c r="AI6" s="280"/>
      <c r="AJ6" s="280"/>
    </row>
    <row r="7" spans="1:36" x14ac:dyDescent="0.2">
      <c r="A7" s="204" t="s">
        <v>233</v>
      </c>
      <c r="B7" s="205">
        <v>167.01999999999998</v>
      </c>
      <c r="C7" s="92">
        <v>28.986942148760331</v>
      </c>
      <c r="D7" s="92">
        <v>60.016057851239651</v>
      </c>
      <c r="E7" s="92">
        <v>78.016999999999996</v>
      </c>
      <c r="G7" s="617"/>
      <c r="L7" s="619"/>
      <c r="M7" s="619"/>
      <c r="N7" s="619"/>
      <c r="O7" s="619"/>
      <c r="P7" s="619"/>
      <c r="Q7" s="619"/>
      <c r="R7" s="619"/>
      <c r="S7" s="619"/>
      <c r="T7" s="619"/>
      <c r="U7" s="619"/>
      <c r="V7" s="619"/>
      <c r="W7" s="619"/>
      <c r="X7" s="619"/>
      <c r="Y7" s="619"/>
      <c r="Z7" s="619"/>
      <c r="AA7" s="619"/>
      <c r="AB7" s="619"/>
      <c r="AC7" s="619"/>
      <c r="AD7" s="619"/>
      <c r="AE7" s="619"/>
      <c r="AF7" s="619"/>
      <c r="AG7" s="282"/>
      <c r="AH7" s="282"/>
      <c r="AI7" s="282"/>
      <c r="AJ7" s="282"/>
    </row>
    <row r="8" spans="1:36" x14ac:dyDescent="0.2">
      <c r="A8" s="204" t="s">
        <v>271</v>
      </c>
      <c r="B8" s="205">
        <v>126.38470967741937</v>
      </c>
      <c r="C8" s="92">
        <v>21.064118279569897</v>
      </c>
      <c r="D8" s="92">
        <v>33.029946236559155</v>
      </c>
      <c r="E8" s="92">
        <v>72.290645161290314</v>
      </c>
      <c r="G8" s="617"/>
    </row>
    <row r="9" spans="1:36" x14ac:dyDescent="0.2">
      <c r="A9" s="204" t="s">
        <v>272</v>
      </c>
      <c r="B9" s="205">
        <v>142.07129032258064</v>
      </c>
      <c r="C9" s="92">
        <v>22.683651396042286</v>
      </c>
      <c r="D9" s="92">
        <v>34.069832474925441</v>
      </c>
      <c r="E9" s="92">
        <v>85.31780645161291</v>
      </c>
      <c r="G9" s="617"/>
    </row>
    <row r="10" spans="1:36" x14ac:dyDescent="0.2">
      <c r="A10" s="204" t="s">
        <v>273</v>
      </c>
      <c r="B10" s="205">
        <v>142.24193548387098</v>
      </c>
      <c r="C10" s="92">
        <v>28.448387096774194</v>
      </c>
      <c r="D10" s="92">
        <v>35.300000000000011</v>
      </c>
      <c r="E10" s="92">
        <v>78.493548387096766</v>
      </c>
      <c r="G10" s="617"/>
    </row>
    <row r="11" spans="1:36" x14ac:dyDescent="0.2">
      <c r="A11" s="204" t="s">
        <v>274</v>
      </c>
      <c r="B11" s="205">
        <v>156.83296774193545</v>
      </c>
      <c r="C11" s="92">
        <v>31.36659354838709</v>
      </c>
      <c r="D11" s="92">
        <v>44.34127741935481</v>
      </c>
      <c r="E11" s="92">
        <v>81.125096774193551</v>
      </c>
      <c r="G11" s="617"/>
    </row>
    <row r="12" spans="1:36" x14ac:dyDescent="0.2">
      <c r="A12" s="204" t="s">
        <v>275</v>
      </c>
      <c r="B12" s="205">
        <v>142.74193548387098</v>
      </c>
      <c r="C12" s="92">
        <v>23.790322580645164</v>
      </c>
      <c r="D12" s="92">
        <v>39.765032258064522</v>
      </c>
      <c r="E12" s="92">
        <v>79.186580645161285</v>
      </c>
      <c r="G12" s="617"/>
    </row>
    <row r="13" spans="1:36" x14ac:dyDescent="0.2">
      <c r="A13" s="204" t="s">
        <v>276</v>
      </c>
      <c r="B13" s="205">
        <v>145.51632258064515</v>
      </c>
      <c r="C13" s="92">
        <v>26.240648334214701</v>
      </c>
      <c r="D13" s="92">
        <v>48.384383923849811</v>
      </c>
      <c r="E13" s="92">
        <v>70.891290322580645</v>
      </c>
      <c r="G13" s="617"/>
    </row>
    <row r="14" spans="1:36" x14ac:dyDescent="0.2">
      <c r="A14" s="204" t="s">
        <v>205</v>
      </c>
      <c r="B14" s="205">
        <v>149.79032258064518</v>
      </c>
      <c r="C14" s="92">
        <v>24.965053763440867</v>
      </c>
      <c r="D14" s="92">
        <v>37.200075268817216</v>
      </c>
      <c r="E14" s="92">
        <v>87.625193548387102</v>
      </c>
      <c r="G14" s="617"/>
    </row>
    <row r="15" spans="1:36" x14ac:dyDescent="0.2">
      <c r="A15" s="204" t="s">
        <v>277</v>
      </c>
      <c r="B15" s="205">
        <v>181.71290322580646</v>
      </c>
      <c r="C15" s="92">
        <v>35.170239334027052</v>
      </c>
      <c r="D15" s="92">
        <v>51.051825182102</v>
      </c>
      <c r="E15" s="92">
        <v>95.490838709677405</v>
      </c>
      <c r="G15" s="617"/>
    </row>
    <row r="16" spans="1:36" x14ac:dyDescent="0.2">
      <c r="A16" s="204" t="s">
        <v>234</v>
      </c>
      <c r="B16" s="206">
        <v>167.49880645161289</v>
      </c>
      <c r="C16" s="196">
        <v>27.916467741935485</v>
      </c>
      <c r="D16" s="196">
        <v>60.900145161290318</v>
      </c>
      <c r="E16" s="196">
        <v>78.68219354838709</v>
      </c>
      <c r="G16" s="617"/>
    </row>
    <row r="17" spans="1:11" x14ac:dyDescent="0.2">
      <c r="A17" s="204" t="s">
        <v>235</v>
      </c>
      <c r="B17" s="205">
        <v>155.75806451612902</v>
      </c>
      <c r="C17" s="92">
        <v>30.146722164412065</v>
      </c>
      <c r="D17" s="92">
        <v>42.432987513007291</v>
      </c>
      <c r="E17" s="92">
        <v>83.178354838709666</v>
      </c>
      <c r="G17" s="617"/>
    </row>
    <row r="18" spans="1:11" x14ac:dyDescent="0.2">
      <c r="A18" s="204" t="s">
        <v>278</v>
      </c>
      <c r="B18" s="205">
        <v>148.79432258064514</v>
      </c>
      <c r="C18" s="92">
        <v>31.633438658877317</v>
      </c>
      <c r="D18" s="92">
        <v>30.706883921767833</v>
      </c>
      <c r="E18" s="92">
        <v>86.453999999999994</v>
      </c>
      <c r="G18" s="617"/>
    </row>
    <row r="19" spans="1:11" x14ac:dyDescent="0.2">
      <c r="A19" s="3" t="s">
        <v>279</v>
      </c>
      <c r="B19" s="205">
        <v>150.44</v>
      </c>
      <c r="C19" s="92">
        <v>28.131056910569104</v>
      </c>
      <c r="D19" s="92">
        <v>44.545233412011541</v>
      </c>
      <c r="E19" s="92">
        <v>77.763709677419357</v>
      </c>
      <c r="G19" s="617"/>
    </row>
    <row r="20" spans="1:11" x14ac:dyDescent="0.2">
      <c r="A20" s="3" t="s">
        <v>206</v>
      </c>
      <c r="B20" s="205">
        <v>167.2678064516129</v>
      </c>
      <c r="C20" s="92">
        <v>30.16304706504495</v>
      </c>
      <c r="D20" s="92">
        <v>61.740146483342144</v>
      </c>
      <c r="E20" s="92">
        <v>75.364612903225805</v>
      </c>
      <c r="G20" s="617"/>
    </row>
    <row r="21" spans="1:11" x14ac:dyDescent="0.2">
      <c r="A21" s="3" t="s">
        <v>280</v>
      </c>
      <c r="B21" s="205">
        <v>144.86996774193548</v>
      </c>
      <c r="C21" s="92">
        <v>25.142721674220208</v>
      </c>
      <c r="D21" s="92">
        <v>45.195213809650767</v>
      </c>
      <c r="E21" s="92">
        <v>74.532032258064504</v>
      </c>
      <c r="G21" s="617"/>
    </row>
    <row r="22" spans="1:11" x14ac:dyDescent="0.2">
      <c r="A22" s="195" t="s">
        <v>281</v>
      </c>
      <c r="B22" s="205">
        <v>133.0782258064516</v>
      </c>
      <c r="C22" s="92">
        <v>23.09622100773127</v>
      </c>
      <c r="D22" s="92">
        <v>37.200133830978402</v>
      </c>
      <c r="E22" s="92">
        <v>72.781870967741924</v>
      </c>
      <c r="G22" s="617"/>
    </row>
    <row r="23" spans="1:11" x14ac:dyDescent="0.2">
      <c r="A23" s="195" t="s">
        <v>282</v>
      </c>
      <c r="B23" s="207">
        <v>139.30000000000001</v>
      </c>
      <c r="C23" s="208">
        <v>19.213793103448282</v>
      </c>
      <c r="D23" s="208">
        <v>42.87472302558399</v>
      </c>
      <c r="E23" s="208">
        <v>77.21148387096774</v>
      </c>
      <c r="G23" s="617"/>
    </row>
    <row r="24" spans="1:11" x14ac:dyDescent="0.2">
      <c r="A24" s="195" t="s">
        <v>283</v>
      </c>
      <c r="B24" s="207">
        <v>121</v>
      </c>
      <c r="C24" s="208">
        <v>18.457627118644066</v>
      </c>
      <c r="D24" s="208">
        <v>47.240372881355938</v>
      </c>
      <c r="E24" s="208">
        <v>55.302</v>
      </c>
      <c r="G24" s="617"/>
    </row>
    <row r="25" spans="1:11" x14ac:dyDescent="0.2">
      <c r="A25" s="195" t="s">
        <v>545</v>
      </c>
      <c r="B25" s="207">
        <v>150.62903225806451</v>
      </c>
      <c r="C25" s="208">
        <v>26.142228739002931</v>
      </c>
      <c r="D25" s="208">
        <v>57.974803519061581</v>
      </c>
      <c r="E25" s="208">
        <v>66.512</v>
      </c>
      <c r="G25" s="617"/>
    </row>
    <row r="26" spans="1:11" x14ac:dyDescent="0.2">
      <c r="A26" s="3" t="s">
        <v>284</v>
      </c>
      <c r="B26" s="207">
        <v>136.93622580645163</v>
      </c>
      <c r="C26" s="208">
        <v>25.605960923157621</v>
      </c>
      <c r="D26" s="208">
        <v>33.760103592971404</v>
      </c>
      <c r="E26" s="208">
        <v>77.570161290322602</v>
      </c>
      <c r="G26" s="617"/>
    </row>
    <row r="27" spans="1:11" x14ac:dyDescent="0.2">
      <c r="A27" s="195" t="s">
        <v>236</v>
      </c>
      <c r="B27" s="207">
        <v>143.2032258064516</v>
      </c>
      <c r="C27" s="208">
        <v>26.777838971938102</v>
      </c>
      <c r="D27" s="208">
        <v>40.27393522161028</v>
      </c>
      <c r="E27" s="208">
        <v>76.151451612903216</v>
      </c>
      <c r="G27" s="617"/>
    </row>
    <row r="28" spans="1:11" x14ac:dyDescent="0.2">
      <c r="A28" s="195" t="s">
        <v>547</v>
      </c>
      <c r="B28" s="205">
        <v>135.02009677419352</v>
      </c>
      <c r="C28" s="92">
        <v>23.433239936017056</v>
      </c>
      <c r="D28" s="92">
        <v>35.873437483337753</v>
      </c>
      <c r="E28" s="92">
        <v>75.713419354838706</v>
      </c>
      <c r="G28" s="617"/>
    </row>
    <row r="29" spans="1:11" x14ac:dyDescent="0.2">
      <c r="A29" s="3" t="s">
        <v>285</v>
      </c>
      <c r="B29" s="207">
        <v>134.00574193548385</v>
      </c>
      <c r="C29" s="208">
        <v>21.395874762808347</v>
      </c>
      <c r="D29" s="208">
        <v>33.031125237191645</v>
      </c>
      <c r="E29" s="208">
        <v>79.578741935483862</v>
      </c>
      <c r="G29" s="617"/>
    </row>
    <row r="30" spans="1:11" x14ac:dyDescent="0.2">
      <c r="A30" s="3" t="s">
        <v>237</v>
      </c>
      <c r="B30" s="205">
        <v>185.63890322580644</v>
      </c>
      <c r="C30" s="92">
        <v>37.127780645161288</v>
      </c>
      <c r="D30" s="92">
        <v>35.942509677419345</v>
      </c>
      <c r="E30" s="92">
        <v>112.56861290322581</v>
      </c>
      <c r="G30" s="617"/>
    </row>
    <row r="31" spans="1:11" x14ac:dyDescent="0.2">
      <c r="A31" s="651" t="s">
        <v>286</v>
      </c>
      <c r="B31" s="652">
        <v>154.9870345905359</v>
      </c>
      <c r="C31" s="652">
        <v>27.406243921497214</v>
      </c>
      <c r="D31" s="652">
        <v>48.697984217425791</v>
      </c>
      <c r="E31" s="652">
        <v>78.882806451612893</v>
      </c>
      <c r="G31" s="617"/>
    </row>
    <row r="32" spans="1:11" x14ac:dyDescent="0.2">
      <c r="A32" s="650" t="s">
        <v>287</v>
      </c>
      <c r="B32" s="649">
        <v>157.89583650683898</v>
      </c>
      <c r="C32" s="649">
        <v>27.403409641682799</v>
      </c>
      <c r="D32" s="649">
        <v>52.36697678460844</v>
      </c>
      <c r="E32" s="649">
        <v>78.125450080547736</v>
      </c>
      <c r="G32" s="617"/>
      <c r="H32" s="618"/>
      <c r="I32" s="618"/>
      <c r="J32" s="618"/>
      <c r="K32" s="618"/>
    </row>
    <row r="33" spans="1:11" x14ac:dyDescent="0.2">
      <c r="A33" s="648" t="s">
        <v>288</v>
      </c>
      <c r="B33" s="653">
        <v>16.008853310064808</v>
      </c>
      <c r="C33" s="653">
        <v>2.7783960290195147</v>
      </c>
      <c r="D33" s="653">
        <v>14.324662735981434</v>
      </c>
      <c r="E33" s="653">
        <v>-1.0942054549361444</v>
      </c>
      <c r="G33" s="617"/>
      <c r="H33" s="618"/>
      <c r="I33" s="618"/>
      <c r="J33" s="618"/>
      <c r="K33" s="618"/>
    </row>
    <row r="34" spans="1:11" x14ac:dyDescent="0.2">
      <c r="A34" s="80"/>
      <c r="B34" s="3"/>
      <c r="C34" s="3"/>
      <c r="D34" s="3"/>
      <c r="E34" s="55" t="s">
        <v>570</v>
      </c>
    </row>
    <row r="35" spans="1:11" s="1" customFormat="1" x14ac:dyDescent="0.2">
      <c r="A35" s="797" t="s">
        <v>680</v>
      </c>
      <c r="B35" s="797"/>
      <c r="C35" s="797"/>
      <c r="D35" s="797"/>
      <c r="E35" s="797"/>
    </row>
    <row r="36" spans="1:11" s="1" customFormat="1" x14ac:dyDescent="0.2">
      <c r="A36" s="797"/>
      <c r="B36" s="797"/>
      <c r="C36" s="797"/>
      <c r="D36" s="797"/>
      <c r="E36" s="797"/>
    </row>
    <row r="37" spans="1:11" s="1" customFormat="1" x14ac:dyDescent="0.2">
      <c r="A37" s="797"/>
      <c r="B37" s="797"/>
      <c r="C37" s="797"/>
      <c r="D37" s="797"/>
      <c r="E37" s="797"/>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3" t="s">
        <v>35</v>
      </c>
      <c r="B1" s="763"/>
      <c r="C1" s="763"/>
    </row>
    <row r="2" spans="1:3" x14ac:dyDescent="0.2">
      <c r="A2" s="763"/>
      <c r="B2" s="763"/>
      <c r="C2" s="763"/>
    </row>
    <row r="3" spans="1:3" x14ac:dyDescent="0.2">
      <c r="A3" s="54"/>
      <c r="B3" s="3"/>
      <c r="C3" s="55" t="s">
        <v>259</v>
      </c>
    </row>
    <row r="4" spans="1:3" x14ac:dyDescent="0.2">
      <c r="A4" s="57"/>
      <c r="B4" s="203" t="s">
        <v>264</v>
      </c>
      <c r="C4" s="203" t="s">
        <v>267</v>
      </c>
    </row>
    <row r="5" spans="1:3" x14ac:dyDescent="0.2">
      <c r="A5" s="678" t="s">
        <v>268</v>
      </c>
      <c r="B5" s="679">
        <v>92.645516129032259</v>
      </c>
      <c r="C5" s="680">
        <v>66.895516129032245</v>
      </c>
    </row>
    <row r="6" spans="1:3" x14ac:dyDescent="0.2">
      <c r="A6" s="204" t="s">
        <v>269</v>
      </c>
      <c r="B6" s="466">
        <v>96.994838709677424</v>
      </c>
      <c r="C6" s="467">
        <v>67.343064516129033</v>
      </c>
    </row>
    <row r="7" spans="1:3" x14ac:dyDescent="0.2">
      <c r="A7" s="204" t="s">
        <v>270</v>
      </c>
      <c r="B7" s="466">
        <v>108.62296774193547</v>
      </c>
      <c r="C7" s="467">
        <v>71.223354838709668</v>
      </c>
    </row>
    <row r="8" spans="1:3" x14ac:dyDescent="0.2">
      <c r="A8" s="204" t="s">
        <v>233</v>
      </c>
      <c r="B8" s="466">
        <v>80.862580645161287</v>
      </c>
      <c r="C8" s="467">
        <v>64.963548387096765</v>
      </c>
    </row>
    <row r="9" spans="1:3" x14ac:dyDescent="0.2">
      <c r="A9" s="204" t="s">
        <v>271</v>
      </c>
      <c r="B9" s="466">
        <v>114.12680645161291</v>
      </c>
      <c r="C9" s="467">
        <v>62.075741935483869</v>
      </c>
    </row>
    <row r="10" spans="1:3" x14ac:dyDescent="0.2">
      <c r="A10" s="204" t="s">
        <v>272</v>
      </c>
      <c r="B10" s="466">
        <v>101.69332258064517</v>
      </c>
      <c r="C10" s="467">
        <v>82.286419354838714</v>
      </c>
    </row>
    <row r="11" spans="1:3" x14ac:dyDescent="0.2">
      <c r="A11" s="204" t="s">
        <v>273</v>
      </c>
      <c r="B11" s="466">
        <v>84.91935483870968</v>
      </c>
      <c r="C11" s="467">
        <v>65.835483870967749</v>
      </c>
    </row>
    <row r="12" spans="1:3" x14ac:dyDescent="0.2">
      <c r="A12" s="204" t="s">
        <v>274</v>
      </c>
      <c r="B12" s="466">
        <v>164.32748387096777</v>
      </c>
      <c r="C12" s="467">
        <v>94.074806451612901</v>
      </c>
    </row>
    <row r="13" spans="1:3" x14ac:dyDescent="0.2">
      <c r="A13" s="204" t="s">
        <v>275</v>
      </c>
      <c r="B13" s="466">
        <v>0</v>
      </c>
      <c r="C13" s="467">
        <v>0</v>
      </c>
    </row>
    <row r="14" spans="1:3" x14ac:dyDescent="0.2">
      <c r="A14" s="204" t="s">
        <v>276</v>
      </c>
      <c r="B14" s="466">
        <v>104.04393548387097</v>
      </c>
      <c r="C14" s="467">
        <v>66.606774193548375</v>
      </c>
    </row>
    <row r="15" spans="1:3" x14ac:dyDescent="0.2">
      <c r="A15" s="204" t="s">
        <v>205</v>
      </c>
      <c r="B15" s="466">
        <v>103.75806451612902</v>
      </c>
      <c r="C15" s="467">
        <v>80.664903225806455</v>
      </c>
    </row>
    <row r="16" spans="1:3" x14ac:dyDescent="0.2">
      <c r="A16" s="204" t="s">
        <v>277</v>
      </c>
      <c r="B16" s="466">
        <v>135.4225806451613</v>
      </c>
      <c r="C16" s="467">
        <v>81.631741935483873</v>
      </c>
    </row>
    <row r="17" spans="1:3" x14ac:dyDescent="0.2">
      <c r="A17" s="204" t="s">
        <v>234</v>
      </c>
      <c r="B17" s="466">
        <v>114.4125806451613</v>
      </c>
      <c r="C17" s="467">
        <v>79.723870967741931</v>
      </c>
    </row>
    <row r="18" spans="1:3" x14ac:dyDescent="0.2">
      <c r="A18" s="204" t="s">
        <v>235</v>
      </c>
      <c r="B18" s="466">
        <v>126.2</v>
      </c>
      <c r="C18" s="467">
        <v>72.537000000000006</v>
      </c>
    </row>
    <row r="19" spans="1:3" x14ac:dyDescent="0.2">
      <c r="A19" s="204" t="s">
        <v>278</v>
      </c>
      <c r="B19" s="466">
        <v>148.79432258064514</v>
      </c>
      <c r="C19" s="467">
        <v>86.453999999999994</v>
      </c>
    </row>
    <row r="20" spans="1:3" x14ac:dyDescent="0.2">
      <c r="A20" s="204" t="s">
        <v>279</v>
      </c>
      <c r="B20" s="466">
        <v>87.314838709677417</v>
      </c>
      <c r="C20" s="467">
        <v>62.241677419354836</v>
      </c>
    </row>
    <row r="21" spans="1:3" x14ac:dyDescent="0.2">
      <c r="A21" s="204" t="s">
        <v>206</v>
      </c>
      <c r="B21" s="466">
        <v>143.09048387096774</v>
      </c>
      <c r="C21" s="467">
        <v>76.966419354838706</v>
      </c>
    </row>
    <row r="22" spans="1:3" x14ac:dyDescent="0.2">
      <c r="A22" s="204" t="s">
        <v>280</v>
      </c>
      <c r="B22" s="466">
        <v>97.67296774193548</v>
      </c>
      <c r="C22" s="467">
        <v>74.792387096774192</v>
      </c>
    </row>
    <row r="23" spans="1:3" x14ac:dyDescent="0.2">
      <c r="A23" s="204" t="s">
        <v>281</v>
      </c>
      <c r="B23" s="466">
        <v>78.807387096774193</v>
      </c>
      <c r="C23" s="467">
        <v>63.016193548387079</v>
      </c>
    </row>
    <row r="24" spans="1:3" x14ac:dyDescent="0.2">
      <c r="A24" s="204" t="s">
        <v>282</v>
      </c>
      <c r="B24" s="466">
        <v>85.5</v>
      </c>
      <c r="C24" s="467">
        <v>66.629612903225805</v>
      </c>
    </row>
    <row r="25" spans="1:3" x14ac:dyDescent="0.2">
      <c r="A25" s="204" t="s">
        <v>283</v>
      </c>
      <c r="B25" s="466">
        <v>100</v>
      </c>
      <c r="C25" s="467">
        <v>61.536999999999999</v>
      </c>
    </row>
    <row r="26" spans="1:3" x14ac:dyDescent="0.2">
      <c r="A26" s="204" t="s">
        <v>545</v>
      </c>
      <c r="B26" s="466">
        <v>0</v>
      </c>
      <c r="C26" s="467">
        <v>0</v>
      </c>
    </row>
    <row r="27" spans="1:3" x14ac:dyDescent="0.2">
      <c r="A27" s="204" t="s">
        <v>284</v>
      </c>
      <c r="B27" s="466">
        <v>109.36880645161291</v>
      </c>
      <c r="C27" s="467">
        <v>83.808000000000007</v>
      </c>
    </row>
    <row r="28" spans="1:3" x14ac:dyDescent="0.2">
      <c r="A28" s="204" t="s">
        <v>236</v>
      </c>
      <c r="B28" s="466">
        <v>142.49032258064517</v>
      </c>
      <c r="C28" s="467">
        <v>74.9258064516129</v>
      </c>
    </row>
    <row r="29" spans="1:3" x14ac:dyDescent="0.2">
      <c r="A29" s="204" t="s">
        <v>547</v>
      </c>
      <c r="B29" s="466">
        <v>90.577096774193549</v>
      </c>
      <c r="C29" s="467">
        <v>66.317225806451603</v>
      </c>
    </row>
    <row r="30" spans="1:3" x14ac:dyDescent="0.2">
      <c r="A30" s="204" t="s">
        <v>285</v>
      </c>
      <c r="B30" s="466">
        <v>121.27109677419352</v>
      </c>
      <c r="C30" s="467">
        <v>68.876903225806444</v>
      </c>
    </row>
    <row r="31" spans="1:3" x14ac:dyDescent="0.2">
      <c r="A31" s="204" t="s">
        <v>237</v>
      </c>
      <c r="B31" s="466">
        <v>117.5701935483871</v>
      </c>
      <c r="C31" s="467">
        <v>58.122645161290322</v>
      </c>
    </row>
    <row r="32" spans="1:3" x14ac:dyDescent="0.2">
      <c r="A32" s="651" t="s">
        <v>286</v>
      </c>
      <c r="B32" s="655">
        <v>103.04368687465553</v>
      </c>
      <c r="C32" s="655">
        <v>71.087225806451613</v>
      </c>
    </row>
    <row r="33" spans="1:5" x14ac:dyDescent="0.2">
      <c r="A33" s="650" t="s">
        <v>287</v>
      </c>
      <c r="B33" s="654">
        <v>101.73897523399559</v>
      </c>
      <c r="C33" s="654">
        <v>70.561098123467985</v>
      </c>
    </row>
    <row r="34" spans="1:5" x14ac:dyDescent="0.2">
      <c r="A34" s="648" t="s">
        <v>288</v>
      </c>
      <c r="B34" s="664">
        <v>9.0934591049633298</v>
      </c>
      <c r="C34" s="664">
        <v>3.6655819944357404</v>
      </c>
    </row>
    <row r="35" spans="1:5" x14ac:dyDescent="0.2">
      <c r="A35" s="80"/>
      <c r="B35" s="3"/>
      <c r="C35" s="55" t="s">
        <v>514</v>
      </c>
    </row>
    <row r="36" spans="1:5" x14ac:dyDescent="0.2">
      <c r="A36" s="80" t="s">
        <v>484</v>
      </c>
      <c r="B36" s="80"/>
      <c r="C36" s="80"/>
    </row>
    <row r="37" spans="1:5" s="1" customFormat="1" x14ac:dyDescent="0.2">
      <c r="A37" s="797"/>
      <c r="B37" s="797"/>
      <c r="C37" s="797"/>
      <c r="D37" s="797"/>
      <c r="E37" s="797"/>
    </row>
    <row r="38" spans="1:5" s="1" customFormat="1" x14ac:dyDescent="0.2">
      <c r="A38" s="797"/>
      <c r="B38" s="797"/>
      <c r="C38" s="797"/>
      <c r="D38" s="797"/>
      <c r="E38" s="797"/>
    </row>
    <row r="39" spans="1:5" s="1" customFormat="1" x14ac:dyDescent="0.2">
      <c r="A39" s="797"/>
      <c r="B39" s="797"/>
      <c r="C39" s="797"/>
      <c r="D39" s="797"/>
      <c r="E39" s="797"/>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41"/>
      <c r="B3" s="145">
        <v>2022</v>
      </c>
      <c r="C3" s="145" t="s">
        <v>509</v>
      </c>
      <c r="D3" s="145" t="s">
        <v>509</v>
      </c>
      <c r="E3" s="145" t="s">
        <v>509</v>
      </c>
      <c r="F3" s="145" t="s">
        <v>509</v>
      </c>
      <c r="G3" s="145" t="s">
        <v>509</v>
      </c>
      <c r="H3" s="145" t="s">
        <v>509</v>
      </c>
      <c r="I3" s="145">
        <v>2023</v>
      </c>
      <c r="J3" s="145" t="s">
        <v>509</v>
      </c>
      <c r="K3" s="145" t="s">
        <v>509</v>
      </c>
      <c r="L3" s="145" t="s">
        <v>509</v>
      </c>
      <c r="M3" s="145" t="s">
        <v>509</v>
      </c>
    </row>
    <row r="4" spans="1:13" x14ac:dyDescent="0.2">
      <c r="A4" s="444"/>
      <c r="B4" s="542">
        <v>44713</v>
      </c>
      <c r="C4" s="542">
        <v>44743</v>
      </c>
      <c r="D4" s="542">
        <v>44774</v>
      </c>
      <c r="E4" s="542">
        <v>44805</v>
      </c>
      <c r="F4" s="542">
        <v>44835</v>
      </c>
      <c r="G4" s="542">
        <v>44866</v>
      </c>
      <c r="H4" s="542">
        <v>44896</v>
      </c>
      <c r="I4" s="542">
        <v>44927</v>
      </c>
      <c r="J4" s="542">
        <v>44958</v>
      </c>
      <c r="K4" s="542">
        <v>44986</v>
      </c>
      <c r="L4" s="542">
        <v>45017</v>
      </c>
      <c r="M4" s="542">
        <v>45047</v>
      </c>
    </row>
    <row r="5" spans="1:13" x14ac:dyDescent="0.2">
      <c r="A5" s="543" t="s">
        <v>290</v>
      </c>
      <c r="B5" s="544">
        <v>122.88727272727273</v>
      </c>
      <c r="C5" s="544">
        <v>112.00476190476192</v>
      </c>
      <c r="D5" s="544">
        <v>100.31869565217391</v>
      </c>
      <c r="E5" s="544">
        <v>89.791818181818186</v>
      </c>
      <c r="F5" s="544">
        <v>93.502380952380946</v>
      </c>
      <c r="G5" s="544">
        <v>91.298636363636348</v>
      </c>
      <c r="H5" s="544">
        <v>81.055000000000007</v>
      </c>
      <c r="I5" s="544">
        <v>82.527142857142849</v>
      </c>
      <c r="J5" s="544">
        <v>82.533500000000004</v>
      </c>
      <c r="K5" s="544">
        <v>78.418695652173909</v>
      </c>
      <c r="L5" s="544">
        <v>84.723157894736843</v>
      </c>
      <c r="M5" s="544">
        <v>75.694999999999979</v>
      </c>
    </row>
    <row r="6" spans="1:13" x14ac:dyDescent="0.2">
      <c r="A6" s="545" t="s">
        <v>291</v>
      </c>
      <c r="B6" s="544">
        <v>114.62954545454546</v>
      </c>
      <c r="C6" s="544">
        <v>101.61899999999999</v>
      </c>
      <c r="D6" s="544">
        <v>93.665217391304353</v>
      </c>
      <c r="E6" s="544">
        <v>84.258095238095251</v>
      </c>
      <c r="F6" s="544">
        <v>87.554761904761904</v>
      </c>
      <c r="G6" s="544">
        <v>84.370476190476182</v>
      </c>
      <c r="H6" s="544">
        <v>76.437142857142888</v>
      </c>
      <c r="I6" s="544">
        <v>78.123000000000019</v>
      </c>
      <c r="J6" s="544">
        <v>76.832631578947371</v>
      </c>
      <c r="K6" s="544">
        <v>73.277826086956523</v>
      </c>
      <c r="L6" s="544">
        <v>79.446315789473672</v>
      </c>
      <c r="M6" s="544">
        <v>71.578181818181804</v>
      </c>
    </row>
    <row r="7" spans="1:13" x14ac:dyDescent="0.2">
      <c r="A7" s="546" t="s">
        <v>292</v>
      </c>
      <c r="B7" s="547">
        <v>1.0565818181818178</v>
      </c>
      <c r="C7" s="547">
        <v>1.0178904761904761</v>
      </c>
      <c r="D7" s="547">
        <v>1.0128434782608693</v>
      </c>
      <c r="E7" s="547">
        <v>0.99037727272727283</v>
      </c>
      <c r="F7" s="547">
        <v>0.9825666666666667</v>
      </c>
      <c r="G7" s="547">
        <v>1.0201272727272725</v>
      </c>
      <c r="H7" s="547">
        <v>1.0588809523809526</v>
      </c>
      <c r="I7" s="547">
        <v>1.0769</v>
      </c>
      <c r="J7" s="547">
        <v>1.07151</v>
      </c>
      <c r="K7" s="547">
        <v>1.0705826086956522</v>
      </c>
      <c r="L7" s="547">
        <v>1.096772222222222</v>
      </c>
      <c r="M7" s="547">
        <v>1.0867500000000001</v>
      </c>
    </row>
    <row r="8" spans="1:13" x14ac:dyDescent="0.2">
      <c r="M8" s="161" t="s">
        <v>293</v>
      </c>
    </row>
    <row r="9" spans="1:13" x14ac:dyDescent="0.2">
      <c r="A9" s="548"/>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election activeCell="C31" sqref="C31"/>
    </sheetView>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289</v>
      </c>
    </row>
    <row r="3" spans="1:13" x14ac:dyDescent="0.2">
      <c r="A3" s="549"/>
      <c r="B3" s="145">
        <v>2022</v>
      </c>
      <c r="C3" s="145" t="s">
        <v>509</v>
      </c>
      <c r="D3" s="145" t="s">
        <v>509</v>
      </c>
      <c r="E3" s="145" t="s">
        <v>509</v>
      </c>
      <c r="F3" s="145" t="s">
        <v>509</v>
      </c>
      <c r="G3" s="145" t="s">
        <v>509</v>
      </c>
      <c r="H3" s="145" t="s">
        <v>509</v>
      </c>
      <c r="I3" s="145">
        <v>2023</v>
      </c>
      <c r="J3" s="145" t="s">
        <v>509</v>
      </c>
      <c r="K3" s="145" t="s">
        <v>509</v>
      </c>
      <c r="L3" s="145" t="s">
        <v>509</v>
      </c>
      <c r="M3" s="145" t="s">
        <v>509</v>
      </c>
    </row>
    <row r="4" spans="1:13" x14ac:dyDescent="0.2">
      <c r="A4" s="444"/>
      <c r="B4" s="542">
        <v>44713</v>
      </c>
      <c r="C4" s="542">
        <v>44743</v>
      </c>
      <c r="D4" s="542">
        <v>44774</v>
      </c>
      <c r="E4" s="542">
        <v>44805</v>
      </c>
      <c r="F4" s="542">
        <v>44835</v>
      </c>
      <c r="G4" s="542">
        <v>44866</v>
      </c>
      <c r="H4" s="542">
        <v>44896</v>
      </c>
      <c r="I4" s="542">
        <v>44927</v>
      </c>
      <c r="J4" s="542">
        <v>44958</v>
      </c>
      <c r="K4" s="542">
        <v>44986</v>
      </c>
      <c r="L4" s="542">
        <v>45017</v>
      </c>
      <c r="M4" s="542">
        <v>45047</v>
      </c>
    </row>
    <row r="5" spans="1:13" x14ac:dyDescent="0.2">
      <c r="A5" s="490" t="s">
        <v>294</v>
      </c>
      <c r="B5" s="399"/>
      <c r="C5" s="399"/>
      <c r="D5" s="399"/>
      <c r="E5" s="399"/>
      <c r="F5" s="399"/>
      <c r="G5" s="399"/>
      <c r="H5" s="399"/>
      <c r="I5" s="399"/>
      <c r="J5" s="399"/>
      <c r="K5" s="399"/>
      <c r="L5" s="399"/>
      <c r="M5" s="399"/>
    </row>
    <row r="6" spans="1:13" x14ac:dyDescent="0.2">
      <c r="A6" s="550" t="s">
        <v>295</v>
      </c>
      <c r="B6" s="398">
        <v>119.94045454545454</v>
      </c>
      <c r="C6" s="398">
        <v>109.39619047619048</v>
      </c>
      <c r="D6" s="398">
        <v>103.18826086956521</v>
      </c>
      <c r="E6" s="398">
        <v>95.978636363636369</v>
      </c>
      <c r="F6" s="398">
        <v>95.850952380952378</v>
      </c>
      <c r="G6" s="398">
        <v>92.337272727272719</v>
      </c>
      <c r="H6" s="398">
        <v>83.465909090909079</v>
      </c>
      <c r="I6" s="398">
        <v>84.219090909090909</v>
      </c>
      <c r="J6" s="398">
        <v>82.194999999999993</v>
      </c>
      <c r="K6" s="398">
        <v>79.618695652173912</v>
      </c>
      <c r="L6" s="398">
        <v>84.483000000000018</v>
      </c>
      <c r="M6" s="398">
        <v>77.061304347826095</v>
      </c>
    </row>
    <row r="7" spans="1:13" x14ac:dyDescent="0.2">
      <c r="A7" s="550" t="s">
        <v>296</v>
      </c>
      <c r="B7" s="398">
        <v>111.54318181818181</v>
      </c>
      <c r="C7" s="398">
        <v>100.4852380952381</v>
      </c>
      <c r="D7" s="398">
        <v>95.585652173913061</v>
      </c>
      <c r="E7" s="398">
        <v>89.565000000000012</v>
      </c>
      <c r="F7" s="398">
        <v>91.19380952380952</v>
      </c>
      <c r="G7" s="398">
        <v>84.674545454545466</v>
      </c>
      <c r="H7" s="398">
        <v>77.100000000000009</v>
      </c>
      <c r="I7" s="398">
        <v>80.849090909090918</v>
      </c>
      <c r="J7" s="398">
        <v>81.740000000000009</v>
      </c>
      <c r="K7" s="398">
        <v>78.278695652173894</v>
      </c>
      <c r="L7" s="398">
        <v>83.493000000000009</v>
      </c>
      <c r="M7" s="398">
        <v>74.883913043478259</v>
      </c>
    </row>
    <row r="8" spans="1:13" x14ac:dyDescent="0.2">
      <c r="A8" s="550" t="s">
        <v>551</v>
      </c>
      <c r="B8" s="398">
        <v>118.19272727272728</v>
      </c>
      <c r="C8" s="398">
        <v>107.40809523809524</v>
      </c>
      <c r="D8" s="398">
        <v>101.18826086956521</v>
      </c>
      <c r="E8" s="398">
        <v>93.930909090909097</v>
      </c>
      <c r="F8" s="398">
        <v>93.800952380952381</v>
      </c>
      <c r="G8" s="398">
        <v>90.287272727272722</v>
      </c>
      <c r="H8" s="398">
        <v>81.415909090909111</v>
      </c>
      <c r="I8" s="398">
        <v>82.26</v>
      </c>
      <c r="J8" s="398">
        <v>80.429999999999993</v>
      </c>
      <c r="K8" s="398">
        <v>77.766521739130425</v>
      </c>
      <c r="L8" s="398">
        <v>82.727999999999994</v>
      </c>
      <c r="M8" s="398">
        <v>75.385217391304323</v>
      </c>
    </row>
    <row r="9" spans="1:13" x14ac:dyDescent="0.2">
      <c r="A9" s="550" t="s">
        <v>552</v>
      </c>
      <c r="B9" s="398">
        <v>114.97227272727268</v>
      </c>
      <c r="C9" s="398">
        <v>103.44619047619049</v>
      </c>
      <c r="D9" s="398">
        <v>96.662173913043461</v>
      </c>
      <c r="E9" s="398">
        <v>90.335454545454567</v>
      </c>
      <c r="F9" s="398">
        <v>90.250952380952384</v>
      </c>
      <c r="G9" s="398">
        <v>87.023636363636371</v>
      </c>
      <c r="H9" s="398">
        <v>77.402272727272745</v>
      </c>
      <c r="I9" s="398">
        <v>79.346363636363648</v>
      </c>
      <c r="J9" s="398">
        <v>77.989999999999981</v>
      </c>
      <c r="K9" s="398">
        <v>75.414347826086939</v>
      </c>
      <c r="L9" s="398">
        <v>81.138000000000005</v>
      </c>
      <c r="M9" s="398">
        <v>73.835217391304354</v>
      </c>
    </row>
    <row r="10" spans="1:13" x14ac:dyDescent="0.2">
      <c r="A10" s="551" t="s">
        <v>298</v>
      </c>
      <c r="B10" s="451">
        <v>121.80363636363636</v>
      </c>
      <c r="C10" s="451">
        <v>109.31619047619049</v>
      </c>
      <c r="D10" s="451">
        <v>97.415217391304338</v>
      </c>
      <c r="E10" s="451">
        <v>87.112272727272725</v>
      </c>
      <c r="F10" s="451">
        <v>89.672380952380962</v>
      </c>
      <c r="G10" s="451">
        <v>88.082272727272738</v>
      </c>
      <c r="H10" s="451">
        <v>78.585499999999996</v>
      </c>
      <c r="I10" s="451">
        <v>79.714285714285708</v>
      </c>
      <c r="J10" s="451">
        <v>79.316499999999991</v>
      </c>
      <c r="K10" s="451">
        <v>76.996521739130444</v>
      </c>
      <c r="L10" s="451">
        <v>83.375789473684222</v>
      </c>
      <c r="M10" s="451">
        <v>74.199090909090927</v>
      </c>
    </row>
    <row r="11" spans="1:13" x14ac:dyDescent="0.2">
      <c r="A11" s="490" t="s">
        <v>297</v>
      </c>
      <c r="B11" s="400"/>
      <c r="C11" s="400"/>
      <c r="D11" s="400"/>
      <c r="E11" s="400"/>
      <c r="F11" s="400"/>
      <c r="G11" s="400"/>
      <c r="H11" s="400"/>
      <c r="I11" s="400"/>
      <c r="J11" s="400"/>
      <c r="K11" s="400"/>
      <c r="L11" s="400"/>
      <c r="M11" s="400"/>
    </row>
    <row r="12" spans="1:13" x14ac:dyDescent="0.2">
      <c r="A12" s="550" t="s">
        <v>299</v>
      </c>
      <c r="B12" s="398">
        <v>127.965</v>
      </c>
      <c r="C12" s="398">
        <v>116.39476190476191</v>
      </c>
      <c r="D12" s="398">
        <v>103.35869565217391</v>
      </c>
      <c r="E12" s="398">
        <v>93.075909090909093</v>
      </c>
      <c r="F12" s="398">
        <v>95.82952380952382</v>
      </c>
      <c r="G12" s="398">
        <v>93.961818181818217</v>
      </c>
      <c r="H12" s="398">
        <v>83.635499999999993</v>
      </c>
      <c r="I12" s="398">
        <v>85.164285714285697</v>
      </c>
      <c r="J12" s="398">
        <v>84.976500000000001</v>
      </c>
      <c r="K12" s="398">
        <v>80.250869565217414</v>
      </c>
      <c r="L12" s="398">
        <v>85.957368421052635</v>
      </c>
      <c r="M12" s="398">
        <v>76.101363636363629</v>
      </c>
    </row>
    <row r="13" spans="1:13" x14ac:dyDescent="0.2">
      <c r="A13" s="550" t="s">
        <v>300</v>
      </c>
      <c r="B13" s="398">
        <v>124.09818181818183</v>
      </c>
      <c r="C13" s="398">
        <v>113.32809523809523</v>
      </c>
      <c r="D13" s="398">
        <v>101.91782608695652</v>
      </c>
      <c r="E13" s="398">
        <v>90.825909090909107</v>
      </c>
      <c r="F13" s="398">
        <v>94.018571428571434</v>
      </c>
      <c r="G13" s="398">
        <v>92.237272727272725</v>
      </c>
      <c r="H13" s="398">
        <v>81.51409090909091</v>
      </c>
      <c r="I13" s="398">
        <v>81.071818181818216</v>
      </c>
      <c r="J13" s="398">
        <v>81.149500000000003</v>
      </c>
      <c r="K13" s="398">
        <v>77.617826086956526</v>
      </c>
      <c r="L13" s="398">
        <v>83.867999999999995</v>
      </c>
      <c r="M13" s="398">
        <v>75.329565217391306</v>
      </c>
    </row>
    <row r="14" spans="1:13" x14ac:dyDescent="0.2">
      <c r="A14" s="550" t="s">
        <v>301</v>
      </c>
      <c r="B14" s="398">
        <v>130.09909090909093</v>
      </c>
      <c r="C14" s="398">
        <v>120.53523809523809</v>
      </c>
      <c r="D14" s="398">
        <v>106.23043478260868</v>
      </c>
      <c r="E14" s="398">
        <v>93.241818181818175</v>
      </c>
      <c r="F14" s="398">
        <v>96.565238095238087</v>
      </c>
      <c r="G14" s="398">
        <v>93.361363636363663</v>
      </c>
      <c r="H14" s="398">
        <v>82.502999999999986</v>
      </c>
      <c r="I14" s="398">
        <v>84.776190476190479</v>
      </c>
      <c r="J14" s="398">
        <v>86.036500000000004</v>
      </c>
      <c r="K14" s="398">
        <v>81.120434782608712</v>
      </c>
      <c r="L14" s="398">
        <v>86.625789473684222</v>
      </c>
      <c r="M14" s="398">
        <v>76.983181818181819</v>
      </c>
    </row>
    <row r="15" spans="1:13" x14ac:dyDescent="0.2">
      <c r="A15" s="490" t="s">
        <v>209</v>
      </c>
      <c r="B15" s="400"/>
      <c r="C15" s="400"/>
      <c r="D15" s="400"/>
      <c r="E15" s="400"/>
      <c r="F15" s="400"/>
      <c r="G15" s="400"/>
      <c r="H15" s="400"/>
      <c r="I15" s="400"/>
      <c r="J15" s="400"/>
      <c r="K15" s="400"/>
      <c r="L15" s="400"/>
      <c r="M15" s="400"/>
    </row>
    <row r="16" spans="1:13" x14ac:dyDescent="0.2">
      <c r="A16" s="550" t="s">
        <v>302</v>
      </c>
      <c r="B16" s="398">
        <v>94.126363636363621</v>
      </c>
      <c r="C16" s="398">
        <v>82.937619047619023</v>
      </c>
      <c r="D16" s="398">
        <v>76.213043478260872</v>
      </c>
      <c r="E16" s="398">
        <v>71.464545454545458</v>
      </c>
      <c r="F16" s="398">
        <v>74.696190476190466</v>
      </c>
      <c r="G16" s="398">
        <v>72.943636363636372</v>
      </c>
      <c r="H16" s="398">
        <v>57.060500000000005</v>
      </c>
      <c r="I16" s="398">
        <v>56.140476190476178</v>
      </c>
      <c r="J16" s="398">
        <v>55.676499999999997</v>
      </c>
      <c r="K16" s="398">
        <v>55.794347826086963</v>
      </c>
      <c r="L16" s="398">
        <v>64.77315789473684</v>
      </c>
      <c r="M16" s="398">
        <v>56.596818181818165</v>
      </c>
    </row>
    <row r="17" spans="1:13" x14ac:dyDescent="0.2">
      <c r="A17" s="490" t="s">
        <v>303</v>
      </c>
      <c r="B17" s="491"/>
      <c r="C17" s="491"/>
      <c r="D17" s="491"/>
      <c r="E17" s="491"/>
      <c r="F17" s="491"/>
      <c r="G17" s="491"/>
      <c r="H17" s="491"/>
      <c r="I17" s="491"/>
      <c r="J17" s="491"/>
      <c r="K17" s="491"/>
      <c r="L17" s="491"/>
      <c r="M17" s="491"/>
    </row>
    <row r="18" spans="1:13" x14ac:dyDescent="0.2">
      <c r="A18" s="550" t="s">
        <v>304</v>
      </c>
      <c r="B18" s="398">
        <v>114.62954545454546</v>
      </c>
      <c r="C18" s="398">
        <v>101.61899999999999</v>
      </c>
      <c r="D18" s="398">
        <v>93.665217391304353</v>
      </c>
      <c r="E18" s="398">
        <v>84.258095238095251</v>
      </c>
      <c r="F18" s="398">
        <v>87.554761904761904</v>
      </c>
      <c r="G18" s="398">
        <v>84.370476190476182</v>
      </c>
      <c r="H18" s="398">
        <v>76.437142857142888</v>
      </c>
      <c r="I18" s="398">
        <v>78.123000000000019</v>
      </c>
      <c r="J18" s="398">
        <v>76.832631578947371</v>
      </c>
      <c r="K18" s="398">
        <v>73.277826086956523</v>
      </c>
      <c r="L18" s="398">
        <v>79.446315789473672</v>
      </c>
      <c r="M18" s="398">
        <v>71.578181818181804</v>
      </c>
    </row>
    <row r="19" spans="1:13" x14ac:dyDescent="0.2">
      <c r="A19" s="551" t="s">
        <v>305</v>
      </c>
      <c r="B19" s="451">
        <v>108.79363636363637</v>
      </c>
      <c r="C19" s="451">
        <v>95.771428571428572</v>
      </c>
      <c r="D19" s="451">
        <v>87.27304347826086</v>
      </c>
      <c r="E19" s="451">
        <v>80.143636363636347</v>
      </c>
      <c r="F19" s="451">
        <v>81.319523809523815</v>
      </c>
      <c r="G19" s="451">
        <v>77.535454545454542</v>
      </c>
      <c r="H19" s="451">
        <v>67.013636363636365</v>
      </c>
      <c r="I19" s="451">
        <v>68.979047619047606</v>
      </c>
      <c r="J19" s="451">
        <v>66.913499999999985</v>
      </c>
      <c r="K19" s="451">
        <v>63.499999999999979</v>
      </c>
      <c r="L19" s="451">
        <v>68.448999999999998</v>
      </c>
      <c r="M19" s="451">
        <v>61.749130434782607</v>
      </c>
    </row>
    <row r="20" spans="1:13" x14ac:dyDescent="0.2">
      <c r="A20" s="490" t="s">
        <v>306</v>
      </c>
      <c r="B20" s="491"/>
      <c r="C20" s="491"/>
      <c r="D20" s="491"/>
      <c r="E20" s="491"/>
      <c r="F20" s="491"/>
      <c r="G20" s="491"/>
      <c r="H20" s="491"/>
      <c r="I20" s="491"/>
      <c r="J20" s="491"/>
      <c r="K20" s="491"/>
      <c r="L20" s="491"/>
      <c r="M20" s="491"/>
    </row>
    <row r="21" spans="1:13" x14ac:dyDescent="0.2">
      <c r="A21" s="550" t="s">
        <v>307</v>
      </c>
      <c r="B21" s="398">
        <v>129.73227272727274</v>
      </c>
      <c r="C21" s="398">
        <v>118.98761904761903</v>
      </c>
      <c r="D21" s="398">
        <v>106.79565217391303</v>
      </c>
      <c r="E21" s="398">
        <v>94.898636363636385</v>
      </c>
      <c r="F21" s="398">
        <v>96.097619047619048</v>
      </c>
      <c r="G21" s="398">
        <v>95.063636363636363</v>
      </c>
      <c r="H21" s="398">
        <v>84.302999999999997</v>
      </c>
      <c r="I21" s="398">
        <v>85.614285714285714</v>
      </c>
      <c r="J21" s="398">
        <v>85.361499999999992</v>
      </c>
      <c r="K21" s="398">
        <v>80.555217391304339</v>
      </c>
      <c r="L21" s="398">
        <v>87.228947368421075</v>
      </c>
      <c r="M21" s="398">
        <v>77.601363636363615</v>
      </c>
    </row>
    <row r="22" spans="1:13" x14ac:dyDescent="0.2">
      <c r="A22" s="550" t="s">
        <v>308</v>
      </c>
      <c r="B22" s="401">
        <v>126.94454545454546</v>
      </c>
      <c r="C22" s="401">
        <v>116.8609523809524</v>
      </c>
      <c r="D22" s="401">
        <v>101.94869565217392</v>
      </c>
      <c r="E22" s="401">
        <v>89.640454545454546</v>
      </c>
      <c r="F22" s="401">
        <v>93.632857142857148</v>
      </c>
      <c r="G22" s="401">
        <v>92.073636363636354</v>
      </c>
      <c r="H22" s="401">
        <v>81.590499999999992</v>
      </c>
      <c r="I22" s="401">
        <v>82.201428571428579</v>
      </c>
      <c r="J22" s="401">
        <v>82.261999999999986</v>
      </c>
      <c r="K22" s="401">
        <v>79.018260869565225</v>
      </c>
      <c r="L22" s="401">
        <v>85.952631578947361</v>
      </c>
      <c r="M22" s="401">
        <v>75.828181818181804</v>
      </c>
    </row>
    <row r="23" spans="1:13" x14ac:dyDescent="0.2">
      <c r="A23" s="551" t="s">
        <v>309</v>
      </c>
      <c r="B23" s="451">
        <v>127.41090909090909</v>
      </c>
      <c r="C23" s="451">
        <v>117.12095238095237</v>
      </c>
      <c r="D23" s="451">
        <v>104.86086956521739</v>
      </c>
      <c r="E23" s="451">
        <v>94.464545454545444</v>
      </c>
      <c r="F23" s="451">
        <v>95.067619047619075</v>
      </c>
      <c r="G23" s="451">
        <v>92.902272727272731</v>
      </c>
      <c r="H23" s="451">
        <v>83.18549999999999</v>
      </c>
      <c r="I23" s="451">
        <v>84.130952380952365</v>
      </c>
      <c r="J23" s="451">
        <v>82.776499999999984</v>
      </c>
      <c r="K23" s="451">
        <v>78.672608695652187</v>
      </c>
      <c r="L23" s="451">
        <v>85.992105263157896</v>
      </c>
      <c r="M23" s="451">
        <v>76.985454545454544</v>
      </c>
    </row>
    <row r="24" spans="1:13" s="620" customFormat="1" x14ac:dyDescent="0.2">
      <c r="A24" s="552" t="s">
        <v>310</v>
      </c>
      <c r="B24" s="553">
        <v>117.73727272727274</v>
      </c>
      <c r="C24" s="553">
        <v>108.60333333333335</v>
      </c>
      <c r="D24" s="553">
        <v>101.8708695652174</v>
      </c>
      <c r="E24" s="553">
        <v>95.311363636363637</v>
      </c>
      <c r="F24" s="553">
        <v>93.6</v>
      </c>
      <c r="G24" s="553">
        <v>89.744090909090929</v>
      </c>
      <c r="H24" s="553">
        <v>79.785454545454556</v>
      </c>
      <c r="I24" s="553">
        <v>81.62</v>
      </c>
      <c r="J24" s="553">
        <v>81.857500000000002</v>
      </c>
      <c r="K24" s="553">
        <v>78.44521739130434</v>
      </c>
      <c r="L24" s="553">
        <v>84.136499999999998</v>
      </c>
      <c r="M24" s="553">
        <v>75.861739130434799</v>
      </c>
    </row>
    <row r="25" spans="1:13" x14ac:dyDescent="0.2">
      <c r="A25" s="548"/>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703"/>
    </row>
    <row r="2" spans="1:14" ht="14.1" customHeight="1" x14ac:dyDescent="0.2">
      <c r="A2" s="158"/>
      <c r="B2" s="158"/>
      <c r="N2" s="161" t="s">
        <v>311</v>
      </c>
    </row>
    <row r="3" spans="1:14" ht="14.1" customHeight="1" x14ac:dyDescent="0.2">
      <c r="A3" s="557"/>
      <c r="B3" s="557"/>
      <c r="C3" s="145">
        <v>2022</v>
      </c>
      <c r="D3" s="145" t="s">
        <v>509</v>
      </c>
      <c r="E3" s="145" t="s">
        <v>509</v>
      </c>
      <c r="F3" s="145" t="s">
        <v>509</v>
      </c>
      <c r="G3" s="145" t="s">
        <v>509</v>
      </c>
      <c r="H3" s="145" t="s">
        <v>509</v>
      </c>
      <c r="I3" s="145" t="s">
        <v>509</v>
      </c>
      <c r="J3" s="145">
        <v>2023</v>
      </c>
      <c r="K3" s="145" t="s">
        <v>509</v>
      </c>
      <c r="L3" s="145" t="s">
        <v>509</v>
      </c>
      <c r="M3" s="145" t="s">
        <v>509</v>
      </c>
      <c r="N3" s="145" t="s">
        <v>509</v>
      </c>
    </row>
    <row r="4" spans="1:14" ht="14.1" customHeight="1" x14ac:dyDescent="0.2">
      <c r="C4" s="542">
        <v>44713</v>
      </c>
      <c r="D4" s="542">
        <v>44743</v>
      </c>
      <c r="E4" s="542">
        <v>44774</v>
      </c>
      <c r="F4" s="542">
        <v>44805</v>
      </c>
      <c r="G4" s="542">
        <v>44835</v>
      </c>
      <c r="H4" s="542">
        <v>44866</v>
      </c>
      <c r="I4" s="542">
        <v>44896</v>
      </c>
      <c r="J4" s="542">
        <v>44927</v>
      </c>
      <c r="K4" s="542">
        <v>44958</v>
      </c>
      <c r="L4" s="542">
        <v>44986</v>
      </c>
      <c r="M4" s="542">
        <v>45017</v>
      </c>
      <c r="N4" s="542">
        <v>45047</v>
      </c>
    </row>
    <row r="5" spans="1:14" ht="14.1" customHeight="1" x14ac:dyDescent="0.2">
      <c r="A5" s="800" t="s">
        <v>485</v>
      </c>
      <c r="B5" s="558" t="s">
        <v>312</v>
      </c>
      <c r="C5" s="554">
        <v>1310.5795454545455</v>
      </c>
      <c r="D5" s="554">
        <v>1109.3571428571429</v>
      </c>
      <c r="E5" s="554">
        <v>908.78260869565213</v>
      </c>
      <c r="F5" s="554">
        <v>827.10227272727275</v>
      </c>
      <c r="G5" s="554">
        <v>869.55952380952385</v>
      </c>
      <c r="H5" s="554">
        <v>870.71590909090912</v>
      </c>
      <c r="I5" s="554">
        <v>705.96590909090912</v>
      </c>
      <c r="J5" s="554">
        <v>818.23863636363637</v>
      </c>
      <c r="K5" s="554">
        <v>821.17499999999995</v>
      </c>
      <c r="L5" s="554">
        <v>799.445652173913</v>
      </c>
      <c r="M5" s="554">
        <v>861.83749999999998</v>
      </c>
      <c r="N5" s="554">
        <v>801.11956521739125</v>
      </c>
    </row>
    <row r="6" spans="1:14" ht="14.1" customHeight="1" x14ac:dyDescent="0.2">
      <c r="A6" s="801"/>
      <c r="B6" s="559" t="s">
        <v>313</v>
      </c>
      <c r="C6" s="555">
        <v>1366.5625</v>
      </c>
      <c r="D6" s="555">
        <v>1147.2380952380952</v>
      </c>
      <c r="E6" s="555">
        <v>956.2954545454545</v>
      </c>
      <c r="F6" s="555">
        <v>843.11904761904759</v>
      </c>
      <c r="G6" s="555">
        <v>973.41666666666663</v>
      </c>
      <c r="H6" s="555">
        <v>889.5</v>
      </c>
      <c r="I6" s="555">
        <v>742.13636363636363</v>
      </c>
      <c r="J6" s="555">
        <v>847.89285714285711</v>
      </c>
      <c r="K6" s="555">
        <v>852.53750000000002</v>
      </c>
      <c r="L6" s="555">
        <v>806.10869565217388</v>
      </c>
      <c r="M6" s="555">
        <v>876.47222222222217</v>
      </c>
      <c r="N6" s="555">
        <v>813.57500000000005</v>
      </c>
    </row>
    <row r="7" spans="1:14" ht="14.1" customHeight="1" x14ac:dyDescent="0.2">
      <c r="A7" s="800" t="s">
        <v>517</v>
      </c>
      <c r="B7" s="558" t="s">
        <v>312</v>
      </c>
      <c r="C7" s="556">
        <v>1359.675</v>
      </c>
      <c r="D7" s="556">
        <v>1149.3690476190477</v>
      </c>
      <c r="E7" s="556">
        <v>1090.2386363636363</v>
      </c>
      <c r="F7" s="556">
        <v>1043.797619047619</v>
      </c>
      <c r="G7" s="556">
        <v>1094.952380952381</v>
      </c>
      <c r="H7" s="556">
        <v>991.625</v>
      </c>
      <c r="I7" s="556">
        <v>911.35227272727275</v>
      </c>
      <c r="J7" s="556">
        <v>974.13095238095241</v>
      </c>
      <c r="K7" s="556">
        <v>859.98749999999995</v>
      </c>
      <c r="L7" s="556">
        <v>780.36956521739125</v>
      </c>
      <c r="M7" s="556">
        <v>755.59722222222217</v>
      </c>
      <c r="N7" s="556">
        <v>717.08749999999998</v>
      </c>
    </row>
    <row r="8" spans="1:14" ht="14.1" customHeight="1" x14ac:dyDescent="0.2">
      <c r="A8" s="801"/>
      <c r="B8" s="559" t="s">
        <v>313</v>
      </c>
      <c r="C8" s="555">
        <v>1388.4875</v>
      </c>
      <c r="D8" s="555">
        <v>1152.4285714285713</v>
      </c>
      <c r="E8" s="555">
        <v>1111.215909090909</v>
      </c>
      <c r="F8" s="555">
        <v>1049.8928571428571</v>
      </c>
      <c r="G8" s="555">
        <v>1096.047619047619</v>
      </c>
      <c r="H8" s="555">
        <v>1013.5454545454545</v>
      </c>
      <c r="I8" s="555">
        <v>931.01250000000005</v>
      </c>
      <c r="J8" s="555">
        <v>1006.8095238095239</v>
      </c>
      <c r="K8" s="555">
        <v>873.57500000000005</v>
      </c>
      <c r="L8" s="555">
        <v>807.71739130434787</v>
      </c>
      <c r="M8" s="555">
        <v>775.70833333333337</v>
      </c>
      <c r="N8" s="555">
        <v>716.625</v>
      </c>
    </row>
    <row r="9" spans="1:14" ht="14.1" customHeight="1" x14ac:dyDescent="0.2">
      <c r="A9" s="800" t="s">
        <v>486</v>
      </c>
      <c r="B9" s="558" t="s">
        <v>312</v>
      </c>
      <c r="C9" s="554">
        <v>1313.3068181818182</v>
      </c>
      <c r="D9" s="554">
        <v>1141.3333333333333</v>
      </c>
      <c r="E9" s="554">
        <v>1089.9347826086957</v>
      </c>
      <c r="F9" s="554">
        <v>1026.590909090909</v>
      </c>
      <c r="G9" s="554">
        <v>1161.2857142857142</v>
      </c>
      <c r="H9" s="554">
        <v>997.55681818181813</v>
      </c>
      <c r="I9" s="554">
        <v>890.80681818181813</v>
      </c>
      <c r="J9" s="554">
        <v>930.97727272727275</v>
      </c>
      <c r="K9" s="554">
        <v>808.8125</v>
      </c>
      <c r="L9" s="554">
        <v>775.31521739130437</v>
      </c>
      <c r="M9" s="554">
        <v>745.65</v>
      </c>
      <c r="N9" s="554">
        <v>675.9021739130435</v>
      </c>
    </row>
    <row r="10" spans="1:14" ht="14.1" customHeight="1" x14ac:dyDescent="0.2">
      <c r="A10" s="801"/>
      <c r="B10" s="559" t="s">
        <v>313</v>
      </c>
      <c r="C10" s="555">
        <v>1304.3375000000001</v>
      </c>
      <c r="D10" s="555">
        <v>1146.4404761904761</v>
      </c>
      <c r="E10" s="555">
        <v>1085.284090909091</v>
      </c>
      <c r="F10" s="555">
        <v>1050.6309523809523</v>
      </c>
      <c r="G10" s="555">
        <v>1202.7857142857142</v>
      </c>
      <c r="H10" s="555">
        <v>986.60227272727275</v>
      </c>
      <c r="I10" s="555">
        <v>942.98749999999995</v>
      </c>
      <c r="J10" s="555">
        <v>925.89285714285711</v>
      </c>
      <c r="K10" s="555">
        <v>816.72500000000002</v>
      </c>
      <c r="L10" s="555">
        <v>797.3478260869565</v>
      </c>
      <c r="M10" s="555">
        <v>749.40277777777783</v>
      </c>
      <c r="N10" s="555">
        <v>682.16250000000002</v>
      </c>
    </row>
    <row r="11" spans="1:14" ht="14.1" customHeight="1" x14ac:dyDescent="0.2">
      <c r="A11" s="798" t="s">
        <v>314</v>
      </c>
      <c r="B11" s="558" t="s">
        <v>312</v>
      </c>
      <c r="C11" s="554">
        <v>663.5795454545455</v>
      </c>
      <c r="D11" s="554">
        <v>591.34523809523807</v>
      </c>
      <c r="E11" s="554">
        <v>601.91304347826087</v>
      </c>
      <c r="F11" s="554">
        <v>554.31818181818187</v>
      </c>
      <c r="G11" s="554">
        <v>547.09523809523807</v>
      </c>
      <c r="H11" s="554">
        <v>499.10227272727275</v>
      </c>
      <c r="I11" s="554">
        <v>445.45454545454544</v>
      </c>
      <c r="J11" s="554">
        <v>458.54545454545456</v>
      </c>
      <c r="K11" s="554">
        <v>475.6</v>
      </c>
      <c r="L11" s="554">
        <v>441.79347826086956</v>
      </c>
      <c r="M11" s="554">
        <v>480.55</v>
      </c>
      <c r="N11" s="554">
        <v>447.39130434782606</v>
      </c>
    </row>
    <row r="12" spans="1:14" ht="14.1" customHeight="1" x14ac:dyDescent="0.2">
      <c r="A12" s="799"/>
      <c r="B12" s="559" t="s">
        <v>313</v>
      </c>
      <c r="C12" s="555">
        <v>649.17499999999995</v>
      </c>
      <c r="D12" s="555">
        <v>574.94047619047615</v>
      </c>
      <c r="E12" s="555">
        <v>580.69318181818187</v>
      </c>
      <c r="F12" s="555">
        <v>534.72619047619048</v>
      </c>
      <c r="G12" s="555">
        <v>525.80952380952385</v>
      </c>
      <c r="H12" s="555">
        <v>479.38636363636363</v>
      </c>
      <c r="I12" s="555">
        <v>417.57499999999999</v>
      </c>
      <c r="J12" s="555">
        <v>433.85714285714283</v>
      </c>
      <c r="K12" s="555">
        <v>459.23750000000001</v>
      </c>
      <c r="L12" s="555">
        <v>422.93478260869563</v>
      </c>
      <c r="M12" s="555">
        <v>465.91666666666669</v>
      </c>
      <c r="N12" s="555">
        <v>428.72500000000002</v>
      </c>
    </row>
    <row r="13" spans="1:14" ht="14.1" customHeight="1" x14ac:dyDescent="0.2">
      <c r="B13" s="548"/>
      <c r="N13" s="161" t="s">
        <v>293</v>
      </c>
    </row>
    <row r="14" spans="1:14" ht="14.1" customHeight="1" x14ac:dyDescent="0.2">
      <c r="A14" s="548"/>
    </row>
    <row r="15" spans="1:14" ht="14.1" customHeight="1" x14ac:dyDescent="0.2">
      <c r="A15" s="548"/>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467</v>
      </c>
    </row>
    <row r="3" spans="1:8" x14ac:dyDescent="0.2">
      <c r="A3" s="56"/>
      <c r="B3" s="776">
        <f>INDICE!A3</f>
        <v>45047</v>
      </c>
      <c r="C3" s="775">
        <v>41671</v>
      </c>
      <c r="D3" s="775" t="s">
        <v>115</v>
      </c>
      <c r="E3" s="775"/>
      <c r="F3" s="775" t="s">
        <v>116</v>
      </c>
      <c r="G3" s="775"/>
      <c r="H3" s="775"/>
    </row>
    <row r="4" spans="1:8" ht="25.5" x14ac:dyDescent="0.2">
      <c r="A4" s="66"/>
      <c r="B4" s="184" t="s">
        <v>54</v>
      </c>
      <c r="C4" s="185" t="s">
        <v>449</v>
      </c>
      <c r="D4" s="184" t="s">
        <v>54</v>
      </c>
      <c r="E4" s="185" t="s">
        <v>449</v>
      </c>
      <c r="F4" s="184" t="s">
        <v>54</v>
      </c>
      <c r="G4" s="186" t="s">
        <v>449</v>
      </c>
      <c r="H4" s="185" t="s">
        <v>106</v>
      </c>
    </row>
    <row r="5" spans="1:8" x14ac:dyDescent="0.2">
      <c r="A5" s="3" t="s">
        <v>316</v>
      </c>
      <c r="B5" s="304">
        <v>16620.312000000002</v>
      </c>
      <c r="C5" s="72">
        <v>-7.416748497137994</v>
      </c>
      <c r="D5" s="71">
        <v>101427.643</v>
      </c>
      <c r="E5" s="333">
        <v>-14.070156574200912</v>
      </c>
      <c r="F5" s="71">
        <v>201990.96400000001</v>
      </c>
      <c r="G5" s="333">
        <v>-23.771976899490696</v>
      </c>
      <c r="H5" s="307">
        <v>59.389304044738665</v>
      </c>
    </row>
    <row r="6" spans="1:8" x14ac:dyDescent="0.2">
      <c r="A6" s="3" t="s">
        <v>317</v>
      </c>
      <c r="B6" s="305">
        <v>6960.7209999999995</v>
      </c>
      <c r="C6" s="187">
        <v>-5.9777757726583598</v>
      </c>
      <c r="D6" s="58">
        <v>34588.321000000004</v>
      </c>
      <c r="E6" s="59">
        <v>-16.781369112296808</v>
      </c>
      <c r="F6" s="58">
        <v>129424.914</v>
      </c>
      <c r="G6" s="59">
        <v>20.935073506334749</v>
      </c>
      <c r="H6" s="308">
        <v>38.053462473252779</v>
      </c>
    </row>
    <row r="7" spans="1:8" x14ac:dyDescent="0.2">
      <c r="A7" s="3" t="s">
        <v>318</v>
      </c>
      <c r="B7" s="344">
        <v>807.245</v>
      </c>
      <c r="C7" s="187">
        <v>-0.25601834633400755</v>
      </c>
      <c r="D7" s="95">
        <v>3847.261</v>
      </c>
      <c r="E7" s="73">
        <v>-9.1033215083525008</v>
      </c>
      <c r="F7" s="95">
        <v>8697.4930000000004</v>
      </c>
      <c r="G7" s="187">
        <v>-27.038935192905939</v>
      </c>
      <c r="H7" s="446">
        <v>2.5572334820085625</v>
      </c>
    </row>
    <row r="8" spans="1:8" x14ac:dyDescent="0.2">
      <c r="A8" s="213" t="s">
        <v>186</v>
      </c>
      <c r="B8" s="214">
        <v>24388.277999999998</v>
      </c>
      <c r="C8" s="215">
        <v>-6.7880909804823268</v>
      </c>
      <c r="D8" s="214">
        <v>139863.22500000001</v>
      </c>
      <c r="E8" s="215">
        <v>-14.629660611162459</v>
      </c>
      <c r="F8" s="214">
        <v>340113.37099999998</v>
      </c>
      <c r="G8" s="215">
        <v>-11.411150001849849</v>
      </c>
      <c r="H8" s="216">
        <v>100</v>
      </c>
    </row>
    <row r="9" spans="1:8" x14ac:dyDescent="0.2">
      <c r="A9" s="217" t="s">
        <v>602</v>
      </c>
      <c r="B9" s="306">
        <v>6137.94</v>
      </c>
      <c r="C9" s="75">
        <v>1.3252809377351877</v>
      </c>
      <c r="D9" s="74">
        <v>28273.447</v>
      </c>
      <c r="E9" s="75">
        <v>-12.181511203303934</v>
      </c>
      <c r="F9" s="74">
        <v>55442.408000000003</v>
      </c>
      <c r="G9" s="190">
        <v>-35.340938754446036</v>
      </c>
      <c r="H9" s="504">
        <v>16.301155063968363</v>
      </c>
    </row>
    <row r="10" spans="1:8" x14ac:dyDescent="0.2">
      <c r="A10" s="3"/>
      <c r="B10" s="3"/>
      <c r="C10" s="3"/>
      <c r="D10" s="3"/>
      <c r="E10" s="3"/>
      <c r="F10" s="3"/>
      <c r="G10" s="108"/>
      <c r="H10" s="55" t="s">
        <v>220</v>
      </c>
    </row>
    <row r="11" spans="1:8" x14ac:dyDescent="0.2">
      <c r="A11" s="80" t="s">
        <v>571</v>
      </c>
      <c r="B11" s="80"/>
      <c r="C11" s="200"/>
      <c r="D11" s="200"/>
      <c r="E11" s="200"/>
      <c r="F11" s="80"/>
      <c r="G11" s="80"/>
      <c r="H11" s="80"/>
    </row>
    <row r="12" spans="1:8" x14ac:dyDescent="0.2">
      <c r="A12" s="80" t="s">
        <v>505</v>
      </c>
      <c r="B12" s="108"/>
      <c r="C12" s="108"/>
      <c r="D12" s="108"/>
      <c r="E12" s="108"/>
      <c r="F12" s="108"/>
      <c r="G12" s="108"/>
      <c r="H12" s="108"/>
    </row>
    <row r="13" spans="1:8" x14ac:dyDescent="0.2">
      <c r="A13" s="433" t="s">
        <v>532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E5">
    <cfRule type="cellIs" dxfId="68" priority="7" operator="equal">
      <formula>0</formula>
    </cfRule>
    <cfRule type="cellIs" dxfId="67" priority="8" operator="between">
      <formula>-0.5</formula>
      <formula>0.5</formula>
    </cfRule>
  </conditionalFormatting>
  <conditionalFormatting sqref="E7">
    <cfRule type="cellIs" dxfId="66" priority="1" operator="between">
      <formula>-0.5</formula>
      <formula>0.5</formula>
    </cfRule>
    <cfRule type="cellIs" dxfId="65" priority="2" operator="between">
      <formula>0</formula>
      <formula>0.49</formula>
    </cfRule>
  </conditionalFormatting>
  <conditionalFormatting sqref="G5">
    <cfRule type="cellIs" dxfId="64" priority="5" operator="equal">
      <formula>0</formula>
    </cfRule>
    <cfRule type="cellIs" dxfId="63"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638</v>
      </c>
      <c r="B1" s="53"/>
      <c r="C1" s="53"/>
      <c r="D1" s="6"/>
      <c r="E1" s="6"/>
      <c r="F1" s="6"/>
      <c r="G1" s="6"/>
      <c r="H1" s="3"/>
    </row>
    <row r="2" spans="1:8" x14ac:dyDescent="0.2">
      <c r="A2" s="54"/>
      <c r="B2" s="54"/>
      <c r="C2" s="54"/>
      <c r="D2" s="65"/>
      <c r="E2" s="65"/>
      <c r="F2" s="65"/>
      <c r="G2" s="108"/>
      <c r="H2" s="55" t="s">
        <v>467</v>
      </c>
    </row>
    <row r="3" spans="1:8" ht="14.1" customHeight="1" x14ac:dyDescent="0.2">
      <c r="A3" s="56"/>
      <c r="B3" s="776">
        <f>INDICE!A3</f>
        <v>45047</v>
      </c>
      <c r="C3" s="776">
        <v>41671</v>
      </c>
      <c r="D3" s="775" t="s">
        <v>115</v>
      </c>
      <c r="E3" s="775"/>
      <c r="F3" s="775" t="s">
        <v>116</v>
      </c>
      <c r="G3" s="775"/>
      <c r="H3" s="183"/>
    </row>
    <row r="4" spans="1:8" ht="25.5" x14ac:dyDescent="0.2">
      <c r="A4" s="66"/>
      <c r="B4" s="184" t="s">
        <v>54</v>
      </c>
      <c r="C4" s="185" t="s">
        <v>449</v>
      </c>
      <c r="D4" s="184" t="s">
        <v>54</v>
      </c>
      <c r="E4" s="185" t="s">
        <v>449</v>
      </c>
      <c r="F4" s="184" t="s">
        <v>54</v>
      </c>
      <c r="G4" s="186" t="s">
        <v>449</v>
      </c>
      <c r="H4" s="185" t="s">
        <v>106</v>
      </c>
    </row>
    <row r="5" spans="1:8" x14ac:dyDescent="0.2">
      <c r="A5" s="3" t="s">
        <v>640</v>
      </c>
      <c r="B5" s="304">
        <v>11179.786</v>
      </c>
      <c r="C5" s="72">
        <v>-5.2219869870179609</v>
      </c>
      <c r="D5" s="71">
        <v>56185.175999999999</v>
      </c>
      <c r="E5" s="72">
        <v>-16.06405046568732</v>
      </c>
      <c r="F5" s="71">
        <v>169530.549</v>
      </c>
      <c r="G5" s="59">
        <v>-1.995368528738807</v>
      </c>
      <c r="H5" s="307">
        <v>49.845305552541774</v>
      </c>
    </row>
    <row r="6" spans="1:8" x14ac:dyDescent="0.2">
      <c r="A6" s="3" t="s">
        <v>639</v>
      </c>
      <c r="B6" s="305">
        <v>9341.56</v>
      </c>
      <c r="C6" s="187">
        <v>-2.4184789790290129</v>
      </c>
      <c r="D6" s="58">
        <v>44858.345999999998</v>
      </c>
      <c r="E6" s="59">
        <v>-6.9094765662632645</v>
      </c>
      <c r="F6" s="58">
        <v>95741.797000000006</v>
      </c>
      <c r="G6" s="59">
        <v>-22.335515728734066</v>
      </c>
      <c r="H6" s="308">
        <v>28.149965618376115</v>
      </c>
    </row>
    <row r="7" spans="1:8" x14ac:dyDescent="0.2">
      <c r="A7" s="3" t="s">
        <v>641</v>
      </c>
      <c r="B7" s="344">
        <v>3059.6869999999999</v>
      </c>
      <c r="C7" s="187">
        <v>-23.242589768946594</v>
      </c>
      <c r="D7" s="95">
        <v>34972.442000000003</v>
      </c>
      <c r="E7" s="187">
        <v>-21.361775042788732</v>
      </c>
      <c r="F7" s="95">
        <v>66143.532000000007</v>
      </c>
      <c r="G7" s="187">
        <v>-12.675321434760006</v>
      </c>
      <c r="H7" s="446">
        <v>19.447495347073552</v>
      </c>
    </row>
    <row r="8" spans="1:8" x14ac:dyDescent="0.2">
      <c r="A8" s="697" t="s">
        <v>320</v>
      </c>
      <c r="B8" s="344">
        <v>807.245</v>
      </c>
      <c r="C8" s="187">
        <v>-0.25601834633400755</v>
      </c>
      <c r="D8" s="95">
        <v>3847.261</v>
      </c>
      <c r="E8" s="73">
        <v>-9.1033215083525008</v>
      </c>
      <c r="F8" s="95">
        <v>8697.4930000000004</v>
      </c>
      <c r="G8" s="187">
        <v>-27.038935192905939</v>
      </c>
      <c r="H8" s="446">
        <v>2.5572334820085625</v>
      </c>
    </row>
    <row r="9" spans="1:8" x14ac:dyDescent="0.2">
      <c r="A9" s="213" t="s">
        <v>186</v>
      </c>
      <c r="B9" s="214">
        <v>24388.277999999998</v>
      </c>
      <c r="C9" s="215">
        <v>-6.7880909804823268</v>
      </c>
      <c r="D9" s="214">
        <v>139863.22500000001</v>
      </c>
      <c r="E9" s="215">
        <v>-14.629660611162459</v>
      </c>
      <c r="F9" s="214">
        <v>340113.37099999998</v>
      </c>
      <c r="G9" s="215">
        <v>-11.411150001849849</v>
      </c>
      <c r="H9" s="216">
        <v>100</v>
      </c>
    </row>
    <row r="10" spans="1:8" x14ac:dyDescent="0.2">
      <c r="A10" s="80"/>
      <c r="B10" s="3"/>
      <c r="C10" s="3"/>
      <c r="D10" s="3"/>
      <c r="E10" s="3"/>
      <c r="F10" s="3"/>
      <c r="G10" s="108"/>
      <c r="H10" s="55" t="s">
        <v>220</v>
      </c>
    </row>
    <row r="11" spans="1:8" x14ac:dyDescent="0.2">
      <c r="A11" s="80" t="s">
        <v>571</v>
      </c>
      <c r="B11" s="80"/>
      <c r="C11" s="200"/>
      <c r="D11" s="200"/>
      <c r="E11" s="200"/>
      <c r="F11" s="80"/>
      <c r="G11" s="80"/>
      <c r="H11" s="80"/>
    </row>
    <row r="12" spans="1:8" x14ac:dyDescent="0.2">
      <c r="A12" s="80" t="s">
        <v>487</v>
      </c>
      <c r="B12" s="108"/>
      <c r="C12" s="108"/>
      <c r="D12" s="108"/>
      <c r="E12" s="108"/>
      <c r="F12" s="108"/>
      <c r="G12" s="108"/>
      <c r="H12" s="108"/>
    </row>
    <row r="13" spans="1:8" x14ac:dyDescent="0.2">
      <c r="A13" s="433" t="s">
        <v>532</v>
      </c>
      <c r="B13" s="1"/>
      <c r="C13" s="1"/>
      <c r="D13" s="1"/>
      <c r="E13" s="1"/>
      <c r="F13" s="1"/>
      <c r="G13" s="1"/>
      <c r="H13" s="1"/>
    </row>
    <row r="14" spans="1:8" s="1" customFormat="1" x14ac:dyDescent="0.2">
      <c r="A14" s="802" t="s">
        <v>642</v>
      </c>
      <c r="B14" s="802"/>
      <c r="C14" s="802"/>
      <c r="D14" s="802"/>
      <c r="E14" s="802"/>
      <c r="F14" s="802"/>
      <c r="G14" s="802"/>
      <c r="H14" s="802"/>
    </row>
    <row r="15" spans="1:8" s="1" customFormat="1" x14ac:dyDescent="0.2">
      <c r="A15" s="802"/>
      <c r="B15" s="802"/>
      <c r="C15" s="802"/>
      <c r="D15" s="802"/>
      <c r="E15" s="802"/>
      <c r="F15" s="802"/>
      <c r="G15" s="802"/>
      <c r="H15" s="802"/>
    </row>
    <row r="16" spans="1:8" s="1" customFormat="1" x14ac:dyDescent="0.2">
      <c r="A16" s="802"/>
      <c r="B16" s="802"/>
      <c r="C16" s="802"/>
      <c r="D16" s="802"/>
      <c r="E16" s="802"/>
      <c r="F16" s="802"/>
      <c r="G16" s="802"/>
      <c r="H16" s="802"/>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E8">
    <cfRule type="cellIs" dxfId="62" priority="1" operator="between">
      <formula>-0.5</formula>
      <formula>0.5</formula>
    </cfRule>
    <cfRule type="cellIs" dxfId="61"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488</v>
      </c>
      <c r="B1" s="158"/>
      <c r="C1" s="158"/>
      <c r="D1" s="158"/>
    </row>
    <row r="2" spans="1:4" x14ac:dyDescent="0.2">
      <c r="A2" s="159"/>
      <c r="B2" s="159"/>
      <c r="C2" s="159"/>
      <c r="D2" s="159"/>
    </row>
    <row r="3" spans="1:4" x14ac:dyDescent="0.2">
      <c r="A3" s="162"/>
      <c r="B3" s="803">
        <v>2021</v>
      </c>
      <c r="C3" s="803">
        <v>2022</v>
      </c>
      <c r="D3" s="803">
        <v>2023</v>
      </c>
    </row>
    <row r="4" spans="1:4" x14ac:dyDescent="0.2">
      <c r="A4" s="638"/>
      <c r="B4" s="804"/>
      <c r="C4" s="804"/>
      <c r="D4" s="804"/>
    </row>
    <row r="5" spans="1:4" x14ac:dyDescent="0.2">
      <c r="A5" s="191" t="s">
        <v>321</v>
      </c>
      <c r="B5" s="211">
        <v>-9.7323432224055928</v>
      </c>
      <c r="C5" s="211">
        <v>6.3972911177659606</v>
      </c>
      <c r="D5" s="211">
        <v>-7.7358154978388143</v>
      </c>
    </row>
    <row r="6" spans="1:4" x14ac:dyDescent="0.2">
      <c r="A6" s="1" t="s">
        <v>127</v>
      </c>
      <c r="B6" s="167">
        <v>-10.471717381996809</v>
      </c>
      <c r="C6" s="167">
        <v>9.1527885306816028</v>
      </c>
      <c r="D6" s="167">
        <v>-9.6096117489546078</v>
      </c>
    </row>
    <row r="7" spans="1:4" x14ac:dyDescent="0.2">
      <c r="A7" s="1" t="s">
        <v>128</v>
      </c>
      <c r="B7" s="167">
        <v>-9.3042012633694959</v>
      </c>
      <c r="C7" s="167">
        <v>8.7471436751284681</v>
      </c>
      <c r="D7" s="167">
        <v>-11.448715024835304</v>
      </c>
    </row>
    <row r="8" spans="1:4" x14ac:dyDescent="0.2">
      <c r="A8" s="1" t="s">
        <v>129</v>
      </c>
      <c r="B8" s="167">
        <v>-5.8895571882182836</v>
      </c>
      <c r="C8" s="167">
        <v>5.5388801756917072</v>
      </c>
      <c r="D8" s="167">
        <v>-11.167163820276558</v>
      </c>
    </row>
    <row r="9" spans="1:4" x14ac:dyDescent="0.2">
      <c r="A9" s="1" t="s">
        <v>130</v>
      </c>
      <c r="B9" s="167">
        <v>-3.2832389269602436</v>
      </c>
      <c r="C9" s="167">
        <v>4.2672240636464753</v>
      </c>
      <c r="D9" s="167">
        <v>-11.411150001849849</v>
      </c>
    </row>
    <row r="10" spans="1:4" x14ac:dyDescent="0.2">
      <c r="A10" s="1" t="s">
        <v>131</v>
      </c>
      <c r="B10" s="167">
        <v>-1.7620227935607085</v>
      </c>
      <c r="C10" s="167">
        <v>4.4385716468802849</v>
      </c>
      <c r="D10" s="167" t="s">
        <v>509</v>
      </c>
    </row>
    <row r="11" spans="1:4" x14ac:dyDescent="0.2">
      <c r="A11" s="1" t="s">
        <v>132</v>
      </c>
      <c r="B11" s="167">
        <v>-1.778133717466144</v>
      </c>
      <c r="C11" s="167">
        <v>6.2590303997936303</v>
      </c>
      <c r="D11" s="167" t="s">
        <v>509</v>
      </c>
    </row>
    <row r="12" spans="1:4" x14ac:dyDescent="0.2">
      <c r="A12" s="1" t="s">
        <v>133</v>
      </c>
      <c r="B12" s="167">
        <v>-1.1755717284100657</v>
      </c>
      <c r="C12" s="167">
        <v>7.0391184685496473</v>
      </c>
      <c r="D12" s="167" t="s">
        <v>509</v>
      </c>
    </row>
    <row r="13" spans="1:4" x14ac:dyDescent="0.2">
      <c r="A13" s="1" t="s">
        <v>134</v>
      </c>
      <c r="B13" s="167">
        <v>-0.32609034273905119</v>
      </c>
      <c r="C13" s="167">
        <v>6.3074815119865653</v>
      </c>
      <c r="D13" s="167" t="s">
        <v>509</v>
      </c>
    </row>
    <row r="14" spans="1:4" x14ac:dyDescent="0.2">
      <c r="A14" s="1" t="s">
        <v>135</v>
      </c>
      <c r="B14" s="167">
        <v>1.3301376003832588</v>
      </c>
      <c r="C14" s="167">
        <v>5.586656536364206</v>
      </c>
      <c r="D14" s="167" t="s">
        <v>509</v>
      </c>
    </row>
    <row r="15" spans="1:4" x14ac:dyDescent="0.2">
      <c r="A15" s="1" t="s">
        <v>136</v>
      </c>
      <c r="B15" s="167">
        <v>4.6021787519190216</v>
      </c>
      <c r="C15" s="167">
        <v>0.13515054705526736</v>
      </c>
      <c r="D15" s="167" t="s">
        <v>509</v>
      </c>
    </row>
    <row r="16" spans="1:4" x14ac:dyDescent="0.2">
      <c r="A16" s="209" t="s">
        <v>137</v>
      </c>
      <c r="B16" s="210">
        <v>5.2827223940290491</v>
      </c>
      <c r="C16" s="210">
        <v>-3.5335717404918947</v>
      </c>
      <c r="D16" s="210" t="s">
        <v>509</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election activeCell="A2" sqref="A2"/>
    </sheetView>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1" t="s">
        <v>690</v>
      </c>
      <c r="C3" s="767" t="s">
        <v>420</v>
      </c>
      <c r="D3" s="771" t="s">
        <v>691</v>
      </c>
      <c r="E3" s="767" t="s">
        <v>420</v>
      </c>
      <c r="F3" s="769" t="s">
        <v>692</v>
      </c>
    </row>
    <row r="4" spans="1:6" x14ac:dyDescent="0.2">
      <c r="A4" s="66"/>
      <c r="B4" s="772"/>
      <c r="C4" s="768"/>
      <c r="D4" s="772"/>
      <c r="E4" s="768"/>
      <c r="F4" s="770"/>
    </row>
    <row r="5" spans="1:6" x14ac:dyDescent="0.2">
      <c r="A5" s="3" t="s">
        <v>107</v>
      </c>
      <c r="B5" s="58">
        <v>1283.7124606965479</v>
      </c>
      <c r="C5" s="59">
        <v>1.5080785004878769</v>
      </c>
      <c r="D5" s="58">
        <v>1290.942414254323</v>
      </c>
      <c r="E5" s="59">
        <v>1.5080809154218542</v>
      </c>
      <c r="F5" s="59">
        <v>-0.56005236778523093</v>
      </c>
    </row>
    <row r="6" spans="1:6" x14ac:dyDescent="0.2">
      <c r="A6" s="3" t="s">
        <v>117</v>
      </c>
      <c r="B6" s="58">
        <v>46571.83904652718</v>
      </c>
      <c r="C6" s="59">
        <v>54.711620666313557</v>
      </c>
      <c r="D6" s="58">
        <v>43604.108452756278</v>
      </c>
      <c r="E6" s="59">
        <v>50.938386612364951</v>
      </c>
      <c r="F6" s="59">
        <v>6.8060802045439086</v>
      </c>
    </row>
    <row r="7" spans="1:6" x14ac:dyDescent="0.2">
      <c r="A7" s="3" t="s">
        <v>118</v>
      </c>
      <c r="B7" s="58">
        <v>12311.361582238609</v>
      </c>
      <c r="C7" s="59">
        <v>14.463129620033598</v>
      </c>
      <c r="D7" s="58">
        <v>15329.430762781367</v>
      </c>
      <c r="E7" s="59">
        <v>17.90786461298875</v>
      </c>
      <c r="F7" s="59">
        <v>-19.688070791711251</v>
      </c>
    </row>
    <row r="8" spans="1:6" x14ac:dyDescent="0.2">
      <c r="A8" s="3" t="s">
        <v>119</v>
      </c>
      <c r="B8" s="58">
        <v>19158.618807681283</v>
      </c>
      <c r="C8" s="59">
        <v>22.507143934109298</v>
      </c>
      <c r="D8" s="58">
        <v>19594.153052450558</v>
      </c>
      <c r="E8" s="59">
        <v>22.88991975627669</v>
      </c>
      <c r="F8" s="59">
        <v>-2.222776578316072</v>
      </c>
    </row>
    <row r="9" spans="1:6" x14ac:dyDescent="0.2">
      <c r="A9" s="3" t="s">
        <v>120</v>
      </c>
      <c r="B9" s="58">
        <v>5583.3630102242296</v>
      </c>
      <c r="C9" s="59">
        <v>6.5592178731128197</v>
      </c>
      <c r="D9" s="58">
        <v>5569.7487452008208</v>
      </c>
      <c r="E9" s="59">
        <v>6.5065890574088776</v>
      </c>
      <c r="F9" s="59">
        <v>0.24443230110046668</v>
      </c>
    </row>
    <row r="10" spans="1:6" x14ac:dyDescent="0.2">
      <c r="A10" s="3" t="s">
        <v>112</v>
      </c>
      <c r="B10" s="58">
        <v>213.49496035158117</v>
      </c>
      <c r="C10" s="73">
        <v>0.25080940594284684</v>
      </c>
      <c r="D10" s="58">
        <v>213.2842982707557</v>
      </c>
      <c r="E10" s="59">
        <v>0.24915904553888349</v>
      </c>
      <c r="F10" s="59">
        <v>9.8770552981844381E-2</v>
      </c>
    </row>
    <row r="11" spans="1:6" x14ac:dyDescent="0.2">
      <c r="A11" s="60" t="s">
        <v>114</v>
      </c>
      <c r="B11" s="61">
        <v>85122.389867719437</v>
      </c>
      <c r="C11" s="62">
        <v>100</v>
      </c>
      <c r="D11" s="61">
        <v>85601.667725714098</v>
      </c>
      <c r="E11" s="62">
        <v>100</v>
      </c>
      <c r="F11" s="62">
        <v>-0.55989313144034603</v>
      </c>
    </row>
    <row r="12" spans="1:6" x14ac:dyDescent="0.2">
      <c r="A12" s="718" t="s">
        <v>669</v>
      </c>
      <c r="B12" s="3"/>
      <c r="C12" s="3"/>
      <c r="D12" s="3"/>
      <c r="E12" s="3"/>
      <c r="F12" s="55" t="s">
        <v>570</v>
      </c>
    </row>
    <row r="13" spans="1:6" x14ac:dyDescent="0.2">
      <c r="A13" s="433" t="s">
        <v>615</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activeCell="L9" sqref="L9"/>
    </sheetView>
  </sheetViews>
  <sheetFormatPr baseColWidth="10" defaultColWidth="11" defaultRowHeight="12.75" x14ac:dyDescent="0.2"/>
  <cols>
    <col min="1" max="1" width="17.125" style="540" customWidth="1"/>
    <col min="2" max="12" width="11" style="540"/>
    <col min="13" max="45" width="11" style="18"/>
    <col min="46" max="16384" width="11" style="540"/>
  </cols>
  <sheetData>
    <row r="1" spans="1:12" x14ac:dyDescent="0.2">
      <c r="A1" s="805" t="s">
        <v>643</v>
      </c>
      <c r="B1" s="805"/>
      <c r="C1" s="805"/>
      <c r="D1" s="805"/>
      <c r="E1" s="805"/>
      <c r="F1" s="805"/>
      <c r="G1" s="18"/>
      <c r="H1" s="18"/>
      <c r="I1" s="18"/>
      <c r="J1" s="18"/>
      <c r="K1" s="18"/>
      <c r="L1" s="18"/>
    </row>
    <row r="2" spans="1:12" x14ac:dyDescent="0.2">
      <c r="A2" s="806"/>
      <c r="B2" s="806"/>
      <c r="C2" s="806"/>
      <c r="D2" s="806"/>
      <c r="E2" s="806"/>
      <c r="F2" s="806"/>
      <c r="G2" s="18"/>
      <c r="H2" s="18"/>
      <c r="I2" s="18"/>
      <c r="J2" s="18"/>
      <c r="K2" s="569"/>
      <c r="L2" s="55" t="s">
        <v>467</v>
      </c>
    </row>
    <row r="3" spans="1:12" x14ac:dyDescent="0.2">
      <c r="A3" s="570"/>
      <c r="B3" s="807">
        <f>INDICE!A3</f>
        <v>45047</v>
      </c>
      <c r="C3" s="808">
        <v>41671</v>
      </c>
      <c r="D3" s="808">
        <v>41671</v>
      </c>
      <c r="E3" s="808">
        <v>41671</v>
      </c>
      <c r="F3" s="809">
        <v>41671</v>
      </c>
      <c r="G3" s="810" t="s">
        <v>116</v>
      </c>
      <c r="H3" s="808"/>
      <c r="I3" s="808"/>
      <c r="J3" s="808"/>
      <c r="K3" s="808"/>
      <c r="L3" s="811" t="s">
        <v>106</v>
      </c>
    </row>
    <row r="4" spans="1:12" ht="38.25" x14ac:dyDescent="0.2">
      <c r="A4" s="546"/>
      <c r="B4" s="698" t="s">
        <v>640</v>
      </c>
      <c r="C4" s="698" t="s">
        <v>639</v>
      </c>
      <c r="D4" s="698" t="s">
        <v>641</v>
      </c>
      <c r="E4" s="698" t="s">
        <v>320</v>
      </c>
      <c r="F4" s="220" t="s">
        <v>186</v>
      </c>
      <c r="G4" s="698" t="s">
        <v>640</v>
      </c>
      <c r="H4" s="698" t="s">
        <v>639</v>
      </c>
      <c r="I4" s="698" t="s">
        <v>641</v>
      </c>
      <c r="J4" s="698" t="s">
        <v>320</v>
      </c>
      <c r="K4" s="221" t="s">
        <v>186</v>
      </c>
      <c r="L4" s="812"/>
    </row>
    <row r="5" spans="1:12" x14ac:dyDescent="0.2">
      <c r="A5" s="543" t="s">
        <v>153</v>
      </c>
      <c r="B5" s="436">
        <v>2613.415</v>
      </c>
      <c r="C5" s="436">
        <v>656.04399999999998</v>
      </c>
      <c r="D5" s="436">
        <v>168.292</v>
      </c>
      <c r="E5" s="436">
        <v>168.40199999999999</v>
      </c>
      <c r="F5" s="571">
        <v>3606.1529999999998</v>
      </c>
      <c r="G5" s="436">
        <v>45372.133999999998</v>
      </c>
      <c r="H5" s="436">
        <v>5595.482</v>
      </c>
      <c r="I5" s="436">
        <v>2620.2640000000001</v>
      </c>
      <c r="J5" s="436">
        <v>2008.2460000000001</v>
      </c>
      <c r="K5" s="572">
        <v>55596.125999999997</v>
      </c>
      <c r="L5" s="72">
        <v>16.346382938761682</v>
      </c>
    </row>
    <row r="6" spans="1:12" x14ac:dyDescent="0.2">
      <c r="A6" s="545" t="s">
        <v>154</v>
      </c>
      <c r="B6" s="436">
        <v>519.38699999999994</v>
      </c>
      <c r="C6" s="436">
        <v>809.91200000000003</v>
      </c>
      <c r="D6" s="436">
        <v>117.425</v>
      </c>
      <c r="E6" s="436">
        <v>53.973999999999997</v>
      </c>
      <c r="F6" s="573">
        <v>1500.6979999999999</v>
      </c>
      <c r="G6" s="436">
        <v>8219.8590000000004</v>
      </c>
      <c r="H6" s="436">
        <v>6633.7640000000001</v>
      </c>
      <c r="I6" s="436">
        <v>2820.5</v>
      </c>
      <c r="J6" s="436">
        <v>629.221</v>
      </c>
      <c r="K6" s="574">
        <v>18303.344000000001</v>
      </c>
      <c r="L6" s="59">
        <v>5.3815524859391468</v>
      </c>
    </row>
    <row r="7" spans="1:12" x14ac:dyDescent="0.2">
      <c r="A7" s="545" t="s">
        <v>155</v>
      </c>
      <c r="B7" s="436">
        <v>377.26400000000001</v>
      </c>
      <c r="C7" s="436">
        <v>309.47800000000001</v>
      </c>
      <c r="D7" s="436">
        <v>102.205</v>
      </c>
      <c r="E7" s="436">
        <v>26.411999999999999</v>
      </c>
      <c r="F7" s="573">
        <v>815.35900000000004</v>
      </c>
      <c r="G7" s="436">
        <v>7350.2560000000003</v>
      </c>
      <c r="H7" s="436">
        <v>3523.2109999999998</v>
      </c>
      <c r="I7" s="436">
        <v>1631.069</v>
      </c>
      <c r="J7" s="436">
        <v>154.45400000000001</v>
      </c>
      <c r="K7" s="574">
        <v>12658.99</v>
      </c>
      <c r="L7" s="59">
        <v>3.7219985104349669</v>
      </c>
    </row>
    <row r="8" spans="1:12" x14ac:dyDescent="0.2">
      <c r="A8" s="545" t="s">
        <v>156</v>
      </c>
      <c r="B8" s="436">
        <v>647.63300000000004</v>
      </c>
      <c r="C8" s="96">
        <v>36.701999999999998</v>
      </c>
      <c r="D8" s="436">
        <v>75.27</v>
      </c>
      <c r="E8" s="96">
        <v>0.56699999999999995</v>
      </c>
      <c r="F8" s="573">
        <v>760.17200000000003</v>
      </c>
      <c r="G8" s="436">
        <v>9144.7070000000003</v>
      </c>
      <c r="H8" s="436">
        <v>245.53100000000001</v>
      </c>
      <c r="I8" s="96">
        <v>887.25300000000004</v>
      </c>
      <c r="J8" s="436">
        <v>4.9649999999999999</v>
      </c>
      <c r="K8" s="574">
        <v>10282.456000000002</v>
      </c>
      <c r="L8" s="59">
        <v>3.0232495574775791</v>
      </c>
    </row>
    <row r="9" spans="1:12" x14ac:dyDescent="0.2">
      <c r="A9" s="545" t="s">
        <v>568</v>
      </c>
      <c r="B9" s="436">
        <v>0</v>
      </c>
      <c r="C9" s="436">
        <v>0</v>
      </c>
      <c r="D9" s="436">
        <v>0</v>
      </c>
      <c r="E9" s="96">
        <v>1.4770000000000001</v>
      </c>
      <c r="F9" s="622">
        <v>1.4770000000000001</v>
      </c>
      <c r="G9" s="436">
        <v>0</v>
      </c>
      <c r="H9" s="436">
        <v>0</v>
      </c>
      <c r="I9" s="436">
        <v>0</v>
      </c>
      <c r="J9" s="436">
        <v>22.835000000000001</v>
      </c>
      <c r="K9" s="574">
        <v>22.835000000000001</v>
      </c>
      <c r="L9" s="96">
        <v>6.7139507958993939E-3</v>
      </c>
    </row>
    <row r="10" spans="1:12" x14ac:dyDescent="0.2">
      <c r="A10" s="545" t="s">
        <v>158</v>
      </c>
      <c r="B10" s="436">
        <v>160.34899999999999</v>
      </c>
      <c r="C10" s="436">
        <v>123.985</v>
      </c>
      <c r="D10" s="436">
        <v>62.92</v>
      </c>
      <c r="E10" s="436">
        <v>2.234</v>
      </c>
      <c r="F10" s="573">
        <v>349.488</v>
      </c>
      <c r="G10" s="436">
        <v>1568.8119999999999</v>
      </c>
      <c r="H10" s="436">
        <v>1222.403</v>
      </c>
      <c r="I10" s="436">
        <v>1141.2750000000001</v>
      </c>
      <c r="J10" s="436">
        <v>22.54</v>
      </c>
      <c r="K10" s="574">
        <v>3955.03</v>
      </c>
      <c r="L10" s="59">
        <v>1.16285863001121</v>
      </c>
    </row>
    <row r="11" spans="1:12" x14ac:dyDescent="0.2">
      <c r="A11" s="545" t="s">
        <v>159</v>
      </c>
      <c r="B11" s="436">
        <v>126.78100000000001</v>
      </c>
      <c r="C11" s="436">
        <v>934.774</v>
      </c>
      <c r="D11" s="436">
        <v>316.89600000000002</v>
      </c>
      <c r="E11" s="436">
        <v>54.728000000000002</v>
      </c>
      <c r="F11" s="573">
        <v>1433.1790000000001</v>
      </c>
      <c r="G11" s="436">
        <v>1356.502</v>
      </c>
      <c r="H11" s="436">
        <v>8440.6389999999992</v>
      </c>
      <c r="I11" s="436">
        <v>6592.9870000000001</v>
      </c>
      <c r="J11" s="436">
        <v>553.30899999999997</v>
      </c>
      <c r="K11" s="574">
        <v>16943.437000000002</v>
      </c>
      <c r="L11" s="59">
        <v>4.9817123858734949</v>
      </c>
    </row>
    <row r="12" spans="1:12" x14ac:dyDescent="0.2">
      <c r="A12" s="545" t="s">
        <v>512</v>
      </c>
      <c r="B12" s="436">
        <v>579.49300000000005</v>
      </c>
      <c r="C12" s="436">
        <v>416.07499999999999</v>
      </c>
      <c r="D12" s="436">
        <v>120.63800000000001</v>
      </c>
      <c r="E12" s="436">
        <v>54.076999999999998</v>
      </c>
      <c r="F12" s="573">
        <v>1170.2829999999999</v>
      </c>
      <c r="G12" s="436">
        <v>7921.3980000000001</v>
      </c>
      <c r="H12" s="436">
        <v>3904.0990000000002</v>
      </c>
      <c r="I12" s="436">
        <v>2578.5590000000002</v>
      </c>
      <c r="J12" s="436">
        <v>657.09500000000003</v>
      </c>
      <c r="K12" s="574">
        <v>15061.151</v>
      </c>
      <c r="L12" s="59">
        <v>4.428282318529055</v>
      </c>
    </row>
    <row r="13" spans="1:12" x14ac:dyDescent="0.2">
      <c r="A13" s="545" t="s">
        <v>160</v>
      </c>
      <c r="B13" s="436">
        <v>1879.308</v>
      </c>
      <c r="C13" s="436">
        <v>1713.4480000000001</v>
      </c>
      <c r="D13" s="436">
        <v>681.87199999999996</v>
      </c>
      <c r="E13" s="436">
        <v>124.762</v>
      </c>
      <c r="F13" s="573">
        <v>4399.3900000000003</v>
      </c>
      <c r="G13" s="436">
        <v>23031.682000000001</v>
      </c>
      <c r="H13" s="436">
        <v>19589.128000000001</v>
      </c>
      <c r="I13" s="436">
        <v>13825.821</v>
      </c>
      <c r="J13" s="436">
        <v>1393.9960000000001</v>
      </c>
      <c r="K13" s="574">
        <v>57840.626999999993</v>
      </c>
      <c r="L13" s="59">
        <v>17.006311525376393</v>
      </c>
    </row>
    <row r="14" spans="1:12" x14ac:dyDescent="0.2">
      <c r="A14" s="545" t="s">
        <v>323</v>
      </c>
      <c r="B14" s="436">
        <v>759.42200000000003</v>
      </c>
      <c r="C14" s="436">
        <v>1609.643</v>
      </c>
      <c r="D14" s="436">
        <v>166.149</v>
      </c>
      <c r="E14" s="436">
        <v>111.33799999999999</v>
      </c>
      <c r="F14" s="573">
        <v>2646.5520000000001</v>
      </c>
      <c r="G14" s="436">
        <v>12575.48</v>
      </c>
      <c r="H14" s="436">
        <v>18430.169000000002</v>
      </c>
      <c r="I14" s="436">
        <v>3237.154</v>
      </c>
      <c r="J14" s="436">
        <v>1081.4960000000001</v>
      </c>
      <c r="K14" s="574">
        <v>35324.298999999999</v>
      </c>
      <c r="L14" s="59">
        <v>10.386056728076994</v>
      </c>
    </row>
    <row r="15" spans="1:12" x14ac:dyDescent="0.2">
      <c r="A15" s="545" t="s">
        <v>163</v>
      </c>
      <c r="B15" s="436">
        <v>1.649</v>
      </c>
      <c r="C15" s="436">
        <v>108.60299999999999</v>
      </c>
      <c r="D15" s="436">
        <v>22.53</v>
      </c>
      <c r="E15" s="436">
        <v>32.432000000000002</v>
      </c>
      <c r="F15" s="573">
        <v>165.214</v>
      </c>
      <c r="G15" s="96">
        <v>33.326000000000001</v>
      </c>
      <c r="H15" s="436">
        <v>1681.375</v>
      </c>
      <c r="I15" s="436">
        <v>491.714</v>
      </c>
      <c r="J15" s="436">
        <v>468.53800000000001</v>
      </c>
      <c r="K15" s="574">
        <v>2674.953</v>
      </c>
      <c r="L15" s="59">
        <v>0.78649016086461443</v>
      </c>
    </row>
    <row r="16" spans="1:12" x14ac:dyDescent="0.2">
      <c r="A16" s="545" t="s">
        <v>164</v>
      </c>
      <c r="B16" s="436">
        <v>1049.4079999999999</v>
      </c>
      <c r="C16" s="436">
        <v>464.536</v>
      </c>
      <c r="D16" s="436">
        <v>97.730999999999995</v>
      </c>
      <c r="E16" s="436">
        <v>63.841000000000001</v>
      </c>
      <c r="F16" s="573">
        <v>1675.5159999999998</v>
      </c>
      <c r="G16" s="436">
        <v>12373.384</v>
      </c>
      <c r="H16" s="436">
        <v>5126.5200000000004</v>
      </c>
      <c r="I16" s="436">
        <v>2416.5940000000001</v>
      </c>
      <c r="J16" s="436">
        <v>481.07400000000001</v>
      </c>
      <c r="K16" s="574">
        <v>20397.572000000004</v>
      </c>
      <c r="L16" s="59">
        <v>5.9972977781394885</v>
      </c>
    </row>
    <row r="17" spans="1:12" x14ac:dyDescent="0.2">
      <c r="A17" s="545" t="s">
        <v>165</v>
      </c>
      <c r="B17" s="96">
        <v>172.81399999999999</v>
      </c>
      <c r="C17" s="436">
        <v>42.58</v>
      </c>
      <c r="D17" s="436">
        <v>48.807000000000002</v>
      </c>
      <c r="E17" s="436">
        <v>3.3079999999999998</v>
      </c>
      <c r="F17" s="573">
        <v>267.50900000000001</v>
      </c>
      <c r="G17" s="436">
        <v>2968.9459999999999</v>
      </c>
      <c r="H17" s="436">
        <v>384.77800000000002</v>
      </c>
      <c r="I17" s="436">
        <v>953.66800000000001</v>
      </c>
      <c r="J17" s="436">
        <v>72.739999999999995</v>
      </c>
      <c r="K17" s="574">
        <v>4380.1319999999996</v>
      </c>
      <c r="L17" s="59">
        <v>1.2878471963014846</v>
      </c>
    </row>
    <row r="18" spans="1:12" x14ac:dyDescent="0.2">
      <c r="A18" s="545" t="s">
        <v>166</v>
      </c>
      <c r="B18" s="96">
        <v>3.0000000000000001E-3</v>
      </c>
      <c r="C18" s="436">
        <v>401.04300000000001</v>
      </c>
      <c r="D18" s="436">
        <v>688.74699999999996</v>
      </c>
      <c r="E18" s="436">
        <v>25.356999999999999</v>
      </c>
      <c r="F18" s="573">
        <v>1115.1499999999999</v>
      </c>
      <c r="G18" s="436">
        <v>894.64200000000005</v>
      </c>
      <c r="H18" s="436">
        <v>4152.3040000000001</v>
      </c>
      <c r="I18" s="436">
        <v>15380.906000000001</v>
      </c>
      <c r="J18" s="436">
        <v>258.58100000000002</v>
      </c>
      <c r="K18" s="574">
        <v>20686.432999999997</v>
      </c>
      <c r="L18" s="59">
        <v>6.0822287411723002</v>
      </c>
    </row>
    <row r="19" spans="1:12" x14ac:dyDescent="0.2">
      <c r="A19" s="545" t="s">
        <v>168</v>
      </c>
      <c r="B19" s="436">
        <v>1468.981</v>
      </c>
      <c r="C19" s="436">
        <v>228.667</v>
      </c>
      <c r="D19" s="436">
        <v>43.637</v>
      </c>
      <c r="E19" s="436">
        <v>52.295999999999999</v>
      </c>
      <c r="F19" s="573">
        <v>1793.5809999999999</v>
      </c>
      <c r="G19" s="436">
        <v>21368.323</v>
      </c>
      <c r="H19" s="436">
        <v>1898.4380000000001</v>
      </c>
      <c r="I19" s="436">
        <v>714.42600000000004</v>
      </c>
      <c r="J19" s="436">
        <v>530.37800000000004</v>
      </c>
      <c r="K19" s="574">
        <v>24511.564999999999</v>
      </c>
      <c r="L19" s="59">
        <v>7.2068947379237898</v>
      </c>
    </row>
    <row r="20" spans="1:12" x14ac:dyDescent="0.2">
      <c r="A20" s="545" t="s">
        <v>169</v>
      </c>
      <c r="B20" s="436">
        <v>264.27800000000002</v>
      </c>
      <c r="C20" s="436">
        <v>427.98500000000001</v>
      </c>
      <c r="D20" s="436">
        <v>99.73</v>
      </c>
      <c r="E20" s="436">
        <v>17.821000000000002</v>
      </c>
      <c r="F20" s="573">
        <v>809.81400000000008</v>
      </c>
      <c r="G20" s="436">
        <v>6669.7719999999999</v>
      </c>
      <c r="H20" s="436">
        <v>4480.5420000000004</v>
      </c>
      <c r="I20" s="436">
        <v>2011.8409999999999</v>
      </c>
      <c r="J20" s="436">
        <v>201.34399999999999</v>
      </c>
      <c r="K20" s="574">
        <v>13363.499</v>
      </c>
      <c r="L20" s="59">
        <v>3.9291383729822971</v>
      </c>
    </row>
    <row r="21" spans="1:12" x14ac:dyDescent="0.2">
      <c r="A21" s="545" t="s">
        <v>170</v>
      </c>
      <c r="B21" s="436">
        <v>559.59900000000005</v>
      </c>
      <c r="C21" s="436">
        <v>1058.049</v>
      </c>
      <c r="D21" s="436">
        <v>246.80799999999999</v>
      </c>
      <c r="E21" s="436">
        <v>14.250999999999999</v>
      </c>
      <c r="F21" s="573">
        <v>1878.7070000000001</v>
      </c>
      <c r="G21" s="436">
        <v>8681.3259999999991</v>
      </c>
      <c r="H21" s="436">
        <v>10393.925999999999</v>
      </c>
      <c r="I21" s="436">
        <v>8878.2950000000001</v>
      </c>
      <c r="J21" s="436">
        <v>156.714</v>
      </c>
      <c r="K21" s="574">
        <v>28110.260999999999</v>
      </c>
      <c r="L21" s="59">
        <v>8.2649839813395953</v>
      </c>
    </row>
    <row r="22" spans="1:12" x14ac:dyDescent="0.2">
      <c r="A22" s="222" t="s">
        <v>114</v>
      </c>
      <c r="B22" s="174">
        <v>11179.784000000001</v>
      </c>
      <c r="C22" s="174">
        <v>9341.5240000000013</v>
      </c>
      <c r="D22" s="174">
        <v>3059.6570000000002</v>
      </c>
      <c r="E22" s="174">
        <v>807.27700000000004</v>
      </c>
      <c r="F22" s="575">
        <v>24388.242000000006</v>
      </c>
      <c r="G22" s="576">
        <v>169530.549</v>
      </c>
      <c r="H22" s="174">
        <v>95702.309000000008</v>
      </c>
      <c r="I22" s="174">
        <v>66182.326000000001</v>
      </c>
      <c r="J22" s="174">
        <v>8697.5259999999998</v>
      </c>
      <c r="K22" s="174">
        <v>340112.71</v>
      </c>
      <c r="L22" s="175">
        <v>100</v>
      </c>
    </row>
    <row r="23" spans="1:12" x14ac:dyDescent="0.2">
      <c r="A23" s="18"/>
      <c r="B23" s="18"/>
      <c r="C23" s="18"/>
      <c r="D23" s="18"/>
      <c r="E23" s="18"/>
      <c r="F23" s="18"/>
      <c r="G23" s="18"/>
      <c r="H23" s="18"/>
      <c r="I23" s="18"/>
      <c r="J23" s="18"/>
      <c r="L23" s="161" t="s">
        <v>220</v>
      </c>
    </row>
    <row r="24" spans="1:12" x14ac:dyDescent="0.2">
      <c r="A24" s="80" t="s">
        <v>489</v>
      </c>
      <c r="B24" s="548"/>
      <c r="C24" s="577"/>
      <c r="D24" s="577"/>
      <c r="E24" s="577"/>
      <c r="F24" s="577"/>
      <c r="G24" s="18"/>
      <c r="H24" s="18"/>
      <c r="I24" s="18"/>
      <c r="J24" s="18"/>
      <c r="K24" s="18"/>
      <c r="L24" s="18"/>
    </row>
    <row r="25" spans="1:12" x14ac:dyDescent="0.2">
      <c r="A25" s="80" t="s">
        <v>221</v>
      </c>
      <c r="B25" s="548"/>
      <c r="C25" s="548"/>
      <c r="D25" s="548"/>
      <c r="E25" s="548"/>
      <c r="F25" s="578"/>
      <c r="G25" s="18"/>
      <c r="H25" s="18"/>
      <c r="I25" s="18"/>
      <c r="J25" s="18"/>
      <c r="K25" s="18"/>
      <c r="L25" s="18"/>
    </row>
    <row r="26" spans="1:12" s="18" customFormat="1" x14ac:dyDescent="0.2">
      <c r="A26" s="802" t="s">
        <v>642</v>
      </c>
      <c r="B26" s="802"/>
      <c r="C26" s="802"/>
      <c r="D26" s="802"/>
      <c r="E26" s="802"/>
      <c r="F26" s="802"/>
      <c r="G26" s="802"/>
      <c r="H26" s="802"/>
    </row>
    <row r="27" spans="1:12" s="18" customFormat="1" x14ac:dyDescent="0.2">
      <c r="A27" s="802"/>
      <c r="B27" s="802"/>
      <c r="C27" s="802"/>
      <c r="D27" s="802"/>
      <c r="E27" s="802"/>
      <c r="F27" s="802"/>
      <c r="G27" s="802"/>
      <c r="H27" s="802"/>
    </row>
    <row r="28" spans="1:12" s="18" customFormat="1" x14ac:dyDescent="0.2">
      <c r="A28" s="802"/>
      <c r="B28" s="802"/>
      <c r="C28" s="802"/>
      <c r="D28" s="802"/>
      <c r="E28" s="802"/>
      <c r="F28" s="802"/>
      <c r="G28" s="802"/>
      <c r="H28" s="802"/>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B18">
    <cfRule type="cellIs" dxfId="60" priority="1" operator="between">
      <formula>0</formula>
      <formula>0.5</formula>
    </cfRule>
    <cfRule type="cellIs" dxfId="59" priority="2" operator="between">
      <formula>0</formula>
      <formula>0.49</formula>
    </cfRule>
  </conditionalFormatting>
  <conditionalFormatting sqref="C8">
    <cfRule type="cellIs" dxfId="58" priority="45" operator="between">
      <formula>0</formula>
      <formula>0.5</formula>
    </cfRule>
    <cfRule type="cellIs" dxfId="57" priority="46" operator="between">
      <formula>0</formula>
      <formula>0.49</formula>
    </cfRule>
  </conditionalFormatting>
  <conditionalFormatting sqref="E8:E9">
    <cfRule type="cellIs" dxfId="56" priority="29" operator="between">
      <formula>0</formula>
      <formula>0.5</formula>
    </cfRule>
    <cfRule type="cellIs" dxfId="55" priority="30" operator="between">
      <formula>0</formula>
      <formula>0.49</formula>
    </cfRule>
  </conditionalFormatting>
  <conditionalFormatting sqref="F9">
    <cfRule type="cellIs" dxfId="54" priority="27" operator="between">
      <formula>0</formula>
      <formula>0.5</formula>
    </cfRule>
    <cfRule type="cellIs" dxfId="53" priority="28" operator="between">
      <formula>0</formula>
      <formula>0.49</formula>
    </cfRule>
  </conditionalFormatting>
  <conditionalFormatting sqref="G15">
    <cfRule type="cellIs" dxfId="52" priority="35" operator="between">
      <formula>0</formula>
      <formula>0.5</formula>
    </cfRule>
    <cfRule type="cellIs" dxfId="51" priority="36" operator="between">
      <formula>0</formula>
      <formula>0.49</formula>
    </cfRule>
  </conditionalFormatting>
  <conditionalFormatting sqref="I8">
    <cfRule type="cellIs" dxfId="50" priority="11" operator="between">
      <formula>0</formula>
      <formula>0.5</formula>
    </cfRule>
    <cfRule type="cellIs" dxfId="49" priority="12" operator="between">
      <formula>0</formula>
      <formula>0.49</formula>
    </cfRule>
  </conditionalFormatting>
  <conditionalFormatting sqref="L9">
    <cfRule type="cellIs" dxfId="48" priority="41" operator="between">
      <formula>0</formula>
      <formula>0.5</formula>
    </cfRule>
    <cfRule type="cellIs" dxfId="47" priority="42"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topLeftCell="A17" workbookViewId="0">
      <selection activeCell="L38" sqref="L38"/>
    </sheetView>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490</v>
      </c>
      <c r="B1" s="158"/>
      <c r="C1" s="158"/>
      <c r="D1" s="158"/>
      <c r="E1" s="158"/>
      <c r="F1" s="158"/>
      <c r="G1" s="158"/>
      <c r="H1" s="1"/>
      <c r="I1" s="1"/>
    </row>
    <row r="2" spans="1:45" x14ac:dyDescent="0.2">
      <c r="A2" s="159"/>
      <c r="B2" s="159"/>
      <c r="C2" s="159"/>
      <c r="D2" s="159"/>
      <c r="E2" s="159"/>
      <c r="F2" s="159"/>
      <c r="G2" s="159"/>
      <c r="H2" s="1"/>
      <c r="I2" s="55" t="s">
        <v>467</v>
      </c>
      <c r="J2" s="55"/>
    </row>
    <row r="3" spans="1:45" x14ac:dyDescent="0.2">
      <c r="A3" s="791" t="s">
        <v>451</v>
      </c>
      <c r="B3" s="791" t="s">
        <v>452</v>
      </c>
      <c r="C3" s="776">
        <f>INDICE!A3</f>
        <v>45047</v>
      </c>
      <c r="D3" s="776">
        <v>41671</v>
      </c>
      <c r="E3" s="775" t="s">
        <v>115</v>
      </c>
      <c r="F3" s="775"/>
      <c r="G3" s="775" t="s">
        <v>116</v>
      </c>
      <c r="H3" s="775"/>
      <c r="I3" s="775"/>
      <c r="J3" s="161"/>
    </row>
    <row r="4" spans="1:45" x14ac:dyDescent="0.2">
      <c r="A4" s="792"/>
      <c r="B4" s="792"/>
      <c r="C4" s="184" t="s">
        <v>54</v>
      </c>
      <c r="D4" s="185" t="s">
        <v>421</v>
      </c>
      <c r="E4" s="184" t="s">
        <v>54</v>
      </c>
      <c r="F4" s="185" t="s">
        <v>421</v>
      </c>
      <c r="G4" s="184" t="s">
        <v>54</v>
      </c>
      <c r="H4" s="186" t="s">
        <v>421</v>
      </c>
      <c r="I4" s="185" t="s">
        <v>471</v>
      </c>
      <c r="J4" s="10"/>
    </row>
    <row r="5" spans="1:45" x14ac:dyDescent="0.2">
      <c r="A5" s="1"/>
      <c r="B5" s="11" t="s">
        <v>324</v>
      </c>
      <c r="C5" s="456">
        <v>1083.7040200000001</v>
      </c>
      <c r="D5" s="142">
        <v>0.38410463754966478</v>
      </c>
      <c r="E5" s="459">
        <v>1083.7040200000001</v>
      </c>
      <c r="F5" s="142">
        <v>0.38410463754966478</v>
      </c>
      <c r="G5" s="459">
        <v>1923.6602399999999</v>
      </c>
      <c r="H5" s="142">
        <v>-1.063079816048925</v>
      </c>
      <c r="I5" s="498">
        <v>0.44572449638940531</v>
      </c>
      <c r="J5" s="1"/>
    </row>
    <row r="6" spans="1:45" x14ac:dyDescent="0.2">
      <c r="A6" s="1"/>
      <c r="B6" s="11" t="s">
        <v>470</v>
      </c>
      <c r="C6" s="456">
        <v>1371.53448</v>
      </c>
      <c r="D6" s="142" t="s">
        <v>142</v>
      </c>
      <c r="E6" s="459">
        <v>3773.7586000000001</v>
      </c>
      <c r="F6" s="142">
        <v>-3.6786858045044992</v>
      </c>
      <c r="G6" s="459">
        <v>12497.613660000001</v>
      </c>
      <c r="H6" s="142">
        <v>55.572805276469708</v>
      </c>
      <c r="I6" s="407">
        <v>2.8957777672177976</v>
      </c>
      <c r="J6" s="1"/>
    </row>
    <row r="7" spans="1:45" x14ac:dyDescent="0.2">
      <c r="A7" s="160" t="s">
        <v>458</v>
      </c>
      <c r="B7" s="145"/>
      <c r="C7" s="457">
        <v>2455.2384999999999</v>
      </c>
      <c r="D7" s="148">
        <v>127.43010448013329</v>
      </c>
      <c r="E7" s="457">
        <v>4857.4626200000002</v>
      </c>
      <c r="F7" s="148">
        <v>-2.8010338279657785</v>
      </c>
      <c r="G7" s="457">
        <v>14421.2739</v>
      </c>
      <c r="H7" s="228">
        <v>44.536219587072829</v>
      </c>
      <c r="I7" s="148">
        <v>3.3415022636072029</v>
      </c>
      <c r="J7" s="1"/>
    </row>
    <row r="8" spans="1:45" x14ac:dyDescent="0.2">
      <c r="A8" s="191"/>
      <c r="B8" s="11" t="s">
        <v>231</v>
      </c>
      <c r="C8" s="456">
        <v>1964.2686800000001</v>
      </c>
      <c r="D8" s="142">
        <v>-84.874775380903898</v>
      </c>
      <c r="E8" s="459">
        <v>34642.942920000001</v>
      </c>
      <c r="F8" s="149">
        <v>-48.648261816633635</v>
      </c>
      <c r="G8" s="459">
        <v>96021.951840000009</v>
      </c>
      <c r="H8" s="149">
        <v>-12.282943518967864</v>
      </c>
      <c r="I8" s="693">
        <v>22.248906140624776</v>
      </c>
      <c r="J8" s="1"/>
    </row>
    <row r="9" spans="1:45" x14ac:dyDescent="0.2">
      <c r="A9" s="160" t="s">
        <v>303</v>
      </c>
      <c r="B9" s="145"/>
      <c r="C9" s="457">
        <v>1964.2686800000001</v>
      </c>
      <c r="D9" s="148">
        <v>-84.874775380903898</v>
      </c>
      <c r="E9" s="457">
        <v>34642.942920000001</v>
      </c>
      <c r="F9" s="148">
        <v>-48.648261816633635</v>
      </c>
      <c r="G9" s="457">
        <v>96021.951840000009</v>
      </c>
      <c r="H9" s="228">
        <v>-12.282943518967864</v>
      </c>
      <c r="I9" s="148">
        <v>22.248906140624776</v>
      </c>
      <c r="J9" s="1"/>
    </row>
    <row r="10" spans="1:45" s="432" customFormat="1" x14ac:dyDescent="0.2">
      <c r="A10" s="660"/>
      <c r="B10" s="11" t="s">
        <v>673</v>
      </c>
      <c r="C10" s="456">
        <v>0</v>
      </c>
      <c r="D10" s="142" t="s">
        <v>142</v>
      </c>
      <c r="E10" s="459">
        <v>0</v>
      </c>
      <c r="F10" s="149" t="s">
        <v>142</v>
      </c>
      <c r="G10" s="459">
        <v>29.86627</v>
      </c>
      <c r="H10" s="149">
        <v>1595.5117542535013</v>
      </c>
      <c r="I10" s="693">
        <v>6.9202075699085017E-3</v>
      </c>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row>
    <row r="11" spans="1:45" s="432" customFormat="1" x14ac:dyDescent="0.2">
      <c r="A11" s="430"/>
      <c r="B11" s="11" t="s">
        <v>234</v>
      </c>
      <c r="C11" s="456">
        <v>175.91043000000002</v>
      </c>
      <c r="D11" s="142">
        <v>21.954409087234747</v>
      </c>
      <c r="E11" s="459">
        <v>4491.4436999999998</v>
      </c>
      <c r="F11" s="149">
        <v>18.298659113522408</v>
      </c>
      <c r="G11" s="459">
        <v>19752.661170000003</v>
      </c>
      <c r="H11" s="149">
        <v>10.787686948798214</v>
      </c>
      <c r="I11" s="498">
        <v>4.5768191124794537</v>
      </c>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row>
    <row r="12" spans="1:45" s="432" customFormat="1" x14ac:dyDescent="0.2">
      <c r="A12" s="430"/>
      <c r="B12" s="431" t="s">
        <v>325</v>
      </c>
      <c r="C12" s="458">
        <v>175.91043000000002</v>
      </c>
      <c r="D12" s="416">
        <v>21.954409087234747</v>
      </c>
      <c r="E12" s="460">
        <v>4491.4436999999998</v>
      </c>
      <c r="F12" s="579">
        <v>18.429759750058857</v>
      </c>
      <c r="G12" s="460">
        <v>19740.170240000003</v>
      </c>
      <c r="H12" s="579">
        <v>17.739226068747669</v>
      </c>
      <c r="I12" s="646">
        <v>4.5739248833594068</v>
      </c>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0"/>
      <c r="AM12" s="430"/>
      <c r="AN12" s="430"/>
      <c r="AO12" s="430"/>
      <c r="AP12" s="430"/>
      <c r="AQ12" s="430"/>
      <c r="AR12" s="430"/>
      <c r="AS12" s="430"/>
    </row>
    <row r="13" spans="1:45" s="432" customFormat="1" x14ac:dyDescent="0.2">
      <c r="A13" s="430"/>
      <c r="B13" s="431" t="s">
        <v>322</v>
      </c>
      <c r="C13" s="458">
        <v>0</v>
      </c>
      <c r="D13" s="416" t="s">
        <v>142</v>
      </c>
      <c r="E13" s="460">
        <v>0</v>
      </c>
      <c r="F13" s="579">
        <v>-100</v>
      </c>
      <c r="G13" s="460">
        <v>12.490930000000001</v>
      </c>
      <c r="H13" s="579">
        <v>-98.825248803465342</v>
      </c>
      <c r="I13" s="674">
        <v>2.8942291200473712E-3</v>
      </c>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0"/>
    </row>
    <row r="14" spans="1:45" s="432" customFormat="1" x14ac:dyDescent="0.2">
      <c r="A14" s="430"/>
      <c r="B14" s="11" t="s">
        <v>592</v>
      </c>
      <c r="C14" s="456">
        <v>0</v>
      </c>
      <c r="D14" s="142">
        <v>-100</v>
      </c>
      <c r="E14" s="459">
        <v>30.594000000000001</v>
      </c>
      <c r="F14" s="149">
        <v>-77.827864100185522</v>
      </c>
      <c r="G14" s="459">
        <v>91.638000000000005</v>
      </c>
      <c r="H14" s="149">
        <v>-75.766631054507755</v>
      </c>
      <c r="I14" s="693">
        <v>2.1233116197344873E-2</v>
      </c>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0"/>
      <c r="AR14" s="430"/>
      <c r="AS14" s="430"/>
    </row>
    <row r="15" spans="1:45" x14ac:dyDescent="0.2">
      <c r="A15" s="1"/>
      <c r="B15" s="11" t="s">
        <v>207</v>
      </c>
      <c r="C15" s="456">
        <v>83.809060000000002</v>
      </c>
      <c r="D15" s="142">
        <v>-55.051834166920841</v>
      </c>
      <c r="E15" s="459">
        <v>1794.5084300000001</v>
      </c>
      <c r="F15" s="149">
        <v>22.058180742959401</v>
      </c>
      <c r="G15" s="459">
        <v>4346.21983</v>
      </c>
      <c r="H15" s="149">
        <v>-49.837960802078094</v>
      </c>
      <c r="I15" s="498">
        <v>1.0070471929722875</v>
      </c>
      <c r="J15" s="1"/>
    </row>
    <row r="16" spans="1:45" x14ac:dyDescent="0.2">
      <c r="A16" s="1"/>
      <c r="B16" s="431" t="s">
        <v>325</v>
      </c>
      <c r="C16" s="458">
        <v>83.809060000000002</v>
      </c>
      <c r="D16" s="416">
        <v>-55.051834166920841</v>
      </c>
      <c r="E16" s="460">
        <v>861.74828000000002</v>
      </c>
      <c r="F16" s="579">
        <v>-41.385938590896238</v>
      </c>
      <c r="G16" s="460">
        <v>1856.6666500000001</v>
      </c>
      <c r="H16" s="579">
        <v>-78.571220757884589</v>
      </c>
      <c r="I16" s="646">
        <v>0.43020164908864278</v>
      </c>
      <c r="J16" s="1"/>
    </row>
    <row r="17" spans="1:45" s="432" customFormat="1" x14ac:dyDescent="0.2">
      <c r="A17" s="430"/>
      <c r="B17" s="431" t="s">
        <v>322</v>
      </c>
      <c r="C17" s="458">
        <v>0</v>
      </c>
      <c r="D17" s="416" t="s">
        <v>142</v>
      </c>
      <c r="E17" s="460">
        <v>932.76015000000007</v>
      </c>
      <c r="F17" s="579" t="s">
        <v>142</v>
      </c>
      <c r="G17" s="460">
        <v>2489.5531800000003</v>
      </c>
      <c r="H17" s="579" t="s">
        <v>142</v>
      </c>
      <c r="I17" s="646">
        <v>0.57684554388364473</v>
      </c>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row>
    <row r="18" spans="1:45" s="432" customFormat="1" x14ac:dyDescent="0.2">
      <c r="A18" s="430"/>
      <c r="B18" s="11" t="s">
        <v>545</v>
      </c>
      <c r="C18" s="456">
        <v>0</v>
      </c>
      <c r="D18" s="142" t="s">
        <v>142</v>
      </c>
      <c r="E18" s="460">
        <v>0</v>
      </c>
      <c r="F18" s="149">
        <v>-100</v>
      </c>
      <c r="G18" s="460">
        <v>0</v>
      </c>
      <c r="H18" s="149">
        <v>-100</v>
      </c>
      <c r="I18" s="734">
        <v>0</v>
      </c>
      <c r="J18" s="430"/>
      <c r="K18" s="430"/>
      <c r="L18" s="430"/>
      <c r="M18" s="430"/>
      <c r="N18" s="430"/>
      <c r="O18" s="430"/>
      <c r="P18" s="430"/>
      <c r="Q18" s="430"/>
      <c r="R18" s="430"/>
      <c r="S18" s="430"/>
      <c r="T18" s="430"/>
      <c r="U18" s="430"/>
      <c r="V18" s="430"/>
      <c r="W18" s="430"/>
      <c r="X18" s="430"/>
      <c r="Y18" s="430"/>
      <c r="Z18" s="430"/>
      <c r="AA18" s="430"/>
      <c r="AB18" s="430"/>
      <c r="AC18" s="430"/>
      <c r="AD18" s="430"/>
      <c r="AE18" s="430"/>
      <c r="AF18" s="430"/>
      <c r="AG18" s="430"/>
      <c r="AH18" s="430"/>
      <c r="AI18" s="430"/>
      <c r="AJ18" s="430"/>
      <c r="AK18" s="430"/>
      <c r="AL18" s="430"/>
      <c r="AM18" s="430"/>
      <c r="AN18" s="430"/>
      <c r="AO18" s="430"/>
      <c r="AP18" s="430"/>
      <c r="AQ18" s="430"/>
      <c r="AR18" s="430"/>
      <c r="AS18" s="430"/>
    </row>
    <row r="19" spans="1:45" x14ac:dyDescent="0.2">
      <c r="A19" s="1"/>
      <c r="B19" s="11" t="s">
        <v>236</v>
      </c>
      <c r="C19" s="456">
        <v>1795.3572900000001</v>
      </c>
      <c r="D19" s="142">
        <v>103.78988624419483</v>
      </c>
      <c r="E19" s="459">
        <v>4990.4715500000002</v>
      </c>
      <c r="F19" s="149">
        <v>63.361090200976058</v>
      </c>
      <c r="G19" s="459">
        <v>6621.0108799999998</v>
      </c>
      <c r="H19" s="149">
        <v>41.942917551203713</v>
      </c>
      <c r="I19" s="498">
        <v>1.5341309648718284</v>
      </c>
      <c r="J19" s="1"/>
    </row>
    <row r="20" spans="1:45" x14ac:dyDescent="0.2">
      <c r="A20" s="1"/>
      <c r="B20" s="431" t="s">
        <v>325</v>
      </c>
      <c r="C20" s="458">
        <v>1795.3572900000001</v>
      </c>
      <c r="D20" s="416">
        <v>103.78988624419483</v>
      </c>
      <c r="E20" s="460">
        <v>4990.4715500000002</v>
      </c>
      <c r="F20" s="579">
        <v>63.361090200976058</v>
      </c>
      <c r="G20" s="460">
        <v>6621.0108799999998</v>
      </c>
      <c r="H20" s="579">
        <v>41.948970048715779</v>
      </c>
      <c r="I20" s="646">
        <v>1.5341309648718284</v>
      </c>
      <c r="J20" s="1"/>
    </row>
    <row r="21" spans="1:45" s="432" customFormat="1" x14ac:dyDescent="0.2">
      <c r="A21" s="1"/>
      <c r="B21" s="431" t="s">
        <v>322</v>
      </c>
      <c r="C21" s="458">
        <v>0</v>
      </c>
      <c r="D21" s="416" t="s">
        <v>142</v>
      </c>
      <c r="E21" s="460">
        <v>0</v>
      </c>
      <c r="F21" s="579" t="s">
        <v>142</v>
      </c>
      <c r="G21" s="460">
        <v>0</v>
      </c>
      <c r="H21" s="579">
        <v>-100</v>
      </c>
      <c r="I21" s="646">
        <v>0</v>
      </c>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30"/>
      <c r="AM21" s="430"/>
      <c r="AN21" s="430"/>
      <c r="AO21" s="430"/>
      <c r="AP21" s="430"/>
      <c r="AQ21" s="430"/>
      <c r="AR21" s="430"/>
      <c r="AS21" s="430"/>
    </row>
    <row r="22" spans="1:45" s="432" customFormat="1" x14ac:dyDescent="0.2">
      <c r="A22" s="1"/>
      <c r="B22" s="11" t="s">
        <v>208</v>
      </c>
      <c r="C22" s="456">
        <v>0</v>
      </c>
      <c r="D22" s="142" t="s">
        <v>142</v>
      </c>
      <c r="E22" s="459">
        <v>74.692499999999995</v>
      </c>
      <c r="F22" s="149" t="s">
        <v>142</v>
      </c>
      <c r="G22" s="459">
        <v>74.692499999999995</v>
      </c>
      <c r="H22" s="149" t="s">
        <v>142</v>
      </c>
      <c r="I22" s="693">
        <v>1.7306734450448304E-2</v>
      </c>
      <c r="J22" s="430"/>
      <c r="K22" s="430"/>
      <c r="L22" s="430"/>
      <c r="M22" s="430"/>
      <c r="N22" s="430"/>
      <c r="O22" s="430"/>
      <c r="P22" s="430"/>
      <c r="Q22" s="430"/>
      <c r="R22" s="430"/>
      <c r="S22" s="430"/>
      <c r="T22" s="430"/>
      <c r="U22" s="430"/>
      <c r="V22" s="430"/>
      <c r="W22" s="430"/>
      <c r="X22" s="430"/>
      <c r="Y22" s="430"/>
      <c r="Z22" s="430"/>
      <c r="AA22" s="430"/>
      <c r="AB22" s="430"/>
      <c r="AC22" s="430"/>
      <c r="AD22" s="430"/>
      <c r="AE22" s="430"/>
      <c r="AF22" s="430"/>
      <c r="AG22" s="430"/>
      <c r="AH22" s="430"/>
      <c r="AI22" s="430"/>
      <c r="AJ22" s="430"/>
      <c r="AK22" s="430"/>
      <c r="AL22" s="430"/>
      <c r="AM22" s="430"/>
      <c r="AN22" s="430"/>
      <c r="AO22" s="430"/>
      <c r="AP22" s="430"/>
      <c r="AQ22" s="430"/>
      <c r="AR22" s="430"/>
      <c r="AS22" s="430"/>
    </row>
    <row r="23" spans="1:45" s="432" customFormat="1" x14ac:dyDescent="0.2">
      <c r="A23" s="1"/>
      <c r="B23" s="11" t="s">
        <v>209</v>
      </c>
      <c r="C23" s="456">
        <v>9662.6034600000003</v>
      </c>
      <c r="D23" s="142">
        <v>121.7519871777432</v>
      </c>
      <c r="E23" s="459">
        <v>33472.491529999999</v>
      </c>
      <c r="F23" s="149">
        <v>119.27509373622031</v>
      </c>
      <c r="G23" s="459">
        <v>74228.456129999991</v>
      </c>
      <c r="H23" s="149">
        <v>102.5705287563425</v>
      </c>
      <c r="I23" s="498">
        <v>17.199212489991115</v>
      </c>
      <c r="J23" s="430"/>
      <c r="K23" s="430"/>
      <c r="L23" s="430"/>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0"/>
      <c r="AL23" s="430"/>
      <c r="AM23" s="430"/>
      <c r="AN23" s="430"/>
      <c r="AO23" s="430"/>
      <c r="AP23" s="430"/>
      <c r="AQ23" s="430"/>
      <c r="AR23" s="430"/>
      <c r="AS23" s="430"/>
    </row>
    <row r="24" spans="1:45" x14ac:dyDescent="0.2">
      <c r="A24" s="160" t="s">
        <v>442</v>
      </c>
      <c r="B24" s="145"/>
      <c r="C24" s="457">
        <v>11717.68024</v>
      </c>
      <c r="D24" s="148">
        <v>110.12006103403</v>
      </c>
      <c r="E24" s="457">
        <v>44854.201710000001</v>
      </c>
      <c r="F24" s="148">
        <v>89.058603457150099</v>
      </c>
      <c r="G24" s="457">
        <v>105144.54478</v>
      </c>
      <c r="H24" s="228">
        <v>54.212531642245466</v>
      </c>
      <c r="I24" s="148">
        <v>24.362669818532389</v>
      </c>
      <c r="J24" s="1"/>
    </row>
    <row r="25" spans="1:45" x14ac:dyDescent="0.2">
      <c r="A25" s="15"/>
      <c r="B25" s="11" t="s">
        <v>632</v>
      </c>
      <c r="C25" s="456">
        <v>0</v>
      </c>
      <c r="D25" s="142" t="s">
        <v>142</v>
      </c>
      <c r="E25" s="459">
        <v>2902.4353900000001</v>
      </c>
      <c r="F25" s="149">
        <v>0.59848575823174943</v>
      </c>
      <c r="G25" s="459">
        <v>5913.4884299999994</v>
      </c>
      <c r="H25" s="149">
        <v>104.96166207745392</v>
      </c>
      <c r="I25" s="498">
        <v>1.3701934455776479</v>
      </c>
      <c r="J25" s="1"/>
    </row>
    <row r="26" spans="1:45" x14ac:dyDescent="0.2">
      <c r="A26" s="15"/>
      <c r="B26" s="11" t="s">
        <v>326</v>
      </c>
      <c r="C26" s="456">
        <v>876.94779000000005</v>
      </c>
      <c r="D26" s="142">
        <v>-9.0195328689039678E-2</v>
      </c>
      <c r="E26" s="459">
        <v>6213.2651700000006</v>
      </c>
      <c r="F26" s="149">
        <v>40.524293553029629</v>
      </c>
      <c r="G26" s="459">
        <v>17222.780930000001</v>
      </c>
      <c r="H26" s="149">
        <v>-20.20439934369606</v>
      </c>
      <c r="I26" s="498">
        <v>3.9906295284500466</v>
      </c>
      <c r="J26" s="1"/>
    </row>
    <row r="27" spans="1:45" x14ac:dyDescent="0.2">
      <c r="A27" s="160" t="s">
        <v>340</v>
      </c>
      <c r="B27" s="145"/>
      <c r="C27" s="457">
        <v>876.94779000000005</v>
      </c>
      <c r="D27" s="148">
        <v>-9.0195328689039678E-2</v>
      </c>
      <c r="E27" s="457">
        <v>9115.7005600000011</v>
      </c>
      <c r="F27" s="148">
        <v>24.758851701024639</v>
      </c>
      <c r="G27" s="457">
        <v>23136.269359999998</v>
      </c>
      <c r="H27" s="228">
        <v>-5.4457978451890039</v>
      </c>
      <c r="I27" s="148">
        <v>5.3608229740276947</v>
      </c>
      <c r="J27" s="1"/>
    </row>
    <row r="28" spans="1:45" x14ac:dyDescent="0.2">
      <c r="A28" s="15"/>
      <c r="B28" s="11" t="s">
        <v>212</v>
      </c>
      <c r="C28" s="456">
        <v>989.08358999999996</v>
      </c>
      <c r="D28" s="142" t="s">
        <v>142</v>
      </c>
      <c r="E28" s="459">
        <v>2016.5362</v>
      </c>
      <c r="F28" s="142" t="s">
        <v>142</v>
      </c>
      <c r="G28" s="459">
        <v>5119.0606600000001</v>
      </c>
      <c r="H28" s="142">
        <v>24.018167867277842</v>
      </c>
      <c r="I28" s="498">
        <v>1.1861194025953963</v>
      </c>
      <c r="J28" s="1"/>
    </row>
    <row r="29" spans="1:45" x14ac:dyDescent="0.2">
      <c r="A29" s="15"/>
      <c r="B29" s="11" t="s">
        <v>213</v>
      </c>
      <c r="C29" s="456">
        <v>9867.2416700000012</v>
      </c>
      <c r="D29" s="142">
        <v>21.438868495807469</v>
      </c>
      <c r="E29" s="459">
        <v>45414.7641</v>
      </c>
      <c r="F29" s="149">
        <v>-3.8449608005363158</v>
      </c>
      <c r="G29" s="459">
        <v>103613.90505</v>
      </c>
      <c r="H29" s="149">
        <v>-29.361967506135361</v>
      </c>
      <c r="I29" s="498">
        <v>24.008010711574986</v>
      </c>
      <c r="J29" s="1"/>
    </row>
    <row r="30" spans="1:45" x14ac:dyDescent="0.2">
      <c r="A30" s="1"/>
      <c r="B30" s="431" t="s">
        <v>325</v>
      </c>
      <c r="C30" s="458">
        <v>7853.0722900000001</v>
      </c>
      <c r="D30" s="416">
        <v>12.141930438716711</v>
      </c>
      <c r="E30" s="460">
        <v>37164.967039999996</v>
      </c>
      <c r="F30" s="579">
        <v>-15.800750363716398</v>
      </c>
      <c r="G30" s="460">
        <v>93977.174600000013</v>
      </c>
      <c r="H30" s="579">
        <v>-26.522088015990057</v>
      </c>
      <c r="I30" s="646">
        <v>21.77511805342726</v>
      </c>
      <c r="J30" s="1"/>
    </row>
    <row r="31" spans="1:45" x14ac:dyDescent="0.2">
      <c r="A31" s="1"/>
      <c r="B31" s="431" t="s">
        <v>322</v>
      </c>
      <c r="C31" s="458">
        <v>2014.1693799999998</v>
      </c>
      <c r="D31" s="416">
        <v>79.439666490514611</v>
      </c>
      <c r="E31" s="460">
        <v>8249.797059999999</v>
      </c>
      <c r="F31" s="149">
        <v>166.85767353204517</v>
      </c>
      <c r="G31" s="460">
        <v>9636.7304499999991</v>
      </c>
      <c r="H31" s="579">
        <v>-48.698087509799358</v>
      </c>
      <c r="I31" s="646">
        <v>2.232892658147728</v>
      </c>
      <c r="J31" s="1"/>
    </row>
    <row r="32" spans="1:45" x14ac:dyDescent="0.2">
      <c r="A32" s="430"/>
      <c r="B32" s="11" t="s">
        <v>214</v>
      </c>
      <c r="C32" s="456">
        <v>0</v>
      </c>
      <c r="D32" s="142" t="s">
        <v>142</v>
      </c>
      <c r="E32" s="459">
        <v>3173.1415200000001</v>
      </c>
      <c r="F32" s="149">
        <v>181.50300606607041</v>
      </c>
      <c r="G32" s="459">
        <v>5224.9703100000006</v>
      </c>
      <c r="H32" s="149">
        <v>363.5295462242629</v>
      </c>
      <c r="I32" s="498">
        <v>1.2106593522327755</v>
      </c>
      <c r="J32" s="1"/>
    </row>
    <row r="33" spans="1:10" x14ac:dyDescent="0.2">
      <c r="A33" s="1"/>
      <c r="B33" s="11" t="s">
        <v>215</v>
      </c>
      <c r="C33" s="456">
        <v>0</v>
      </c>
      <c r="D33" s="142">
        <v>-100</v>
      </c>
      <c r="E33" s="459">
        <v>2754.0016799999999</v>
      </c>
      <c r="F33" s="149">
        <v>-61.692480165278297</v>
      </c>
      <c r="G33" s="459">
        <v>10613.388429999999</v>
      </c>
      <c r="H33" s="149">
        <v>14.374880614204741</v>
      </c>
      <c r="I33" s="498">
        <v>2.45919061723025</v>
      </c>
      <c r="J33" s="1"/>
    </row>
    <row r="34" spans="1:10" x14ac:dyDescent="0.2">
      <c r="A34" s="1"/>
      <c r="B34" s="11" t="s">
        <v>598</v>
      </c>
      <c r="C34" s="456">
        <v>0</v>
      </c>
      <c r="D34" s="142" t="s">
        <v>142</v>
      </c>
      <c r="E34" s="459">
        <v>1891.05603</v>
      </c>
      <c r="F34" s="149">
        <v>-33.769237334457287</v>
      </c>
      <c r="G34" s="459">
        <v>4978.6727099999998</v>
      </c>
      <c r="H34" s="149">
        <v>-36.486197565764272</v>
      </c>
      <c r="I34" s="498">
        <v>1.1535906082627283</v>
      </c>
      <c r="J34" s="1"/>
    </row>
    <row r="35" spans="1:10" x14ac:dyDescent="0.2">
      <c r="A35" s="1"/>
      <c r="B35" s="11" t="s">
        <v>677</v>
      </c>
      <c r="C35" s="456">
        <v>0</v>
      </c>
      <c r="D35" s="142" t="s">
        <v>142</v>
      </c>
      <c r="E35" s="459">
        <v>0</v>
      </c>
      <c r="F35" s="142" t="s">
        <v>142</v>
      </c>
      <c r="G35" s="459">
        <v>541.85708</v>
      </c>
      <c r="H35" s="142" t="s">
        <v>142</v>
      </c>
      <c r="I35" s="498">
        <v>0.12555178356133914</v>
      </c>
      <c r="J35" s="1"/>
    </row>
    <row r="36" spans="1:10" x14ac:dyDescent="0.2">
      <c r="A36" s="15"/>
      <c r="B36" s="11" t="s">
        <v>217</v>
      </c>
      <c r="C36" s="456">
        <v>6812.9698900000003</v>
      </c>
      <c r="D36" s="142">
        <v>13.345962255514646</v>
      </c>
      <c r="E36" s="459">
        <v>27297.49668</v>
      </c>
      <c r="F36" s="142">
        <v>-4.8771133264562057</v>
      </c>
      <c r="G36" s="459">
        <v>62403.211450000003</v>
      </c>
      <c r="H36" s="142">
        <v>5.2743702412790574</v>
      </c>
      <c r="I36" s="498">
        <v>14.459226956124446</v>
      </c>
      <c r="J36" s="1"/>
    </row>
    <row r="37" spans="1:10" x14ac:dyDescent="0.2">
      <c r="A37" s="160" t="s">
        <v>443</v>
      </c>
      <c r="B37" s="145"/>
      <c r="C37" s="457">
        <v>17669.295150000002</v>
      </c>
      <c r="D37" s="148">
        <v>9.5754562886803516</v>
      </c>
      <c r="E37" s="457">
        <v>82546.996210000012</v>
      </c>
      <c r="F37" s="148">
        <v>-5.2268020607363264</v>
      </c>
      <c r="G37" s="457">
        <v>192495.06568999999</v>
      </c>
      <c r="H37" s="228">
        <v>-15.695360806820013</v>
      </c>
      <c r="I37" s="148">
        <v>44.602349431581921</v>
      </c>
      <c r="J37" s="166"/>
    </row>
    <row r="38" spans="1:10" x14ac:dyDescent="0.2">
      <c r="A38" s="1"/>
      <c r="B38" s="11" t="s">
        <v>652</v>
      </c>
      <c r="C38" s="456">
        <v>0</v>
      </c>
      <c r="D38" s="142" t="s">
        <v>142</v>
      </c>
      <c r="E38" s="459">
        <v>70.424530000000004</v>
      </c>
      <c r="F38" s="149" t="s">
        <v>142</v>
      </c>
      <c r="G38" s="459">
        <v>128.72604999999999</v>
      </c>
      <c r="H38" s="149">
        <v>-84.714242198811334</v>
      </c>
      <c r="I38" s="674">
        <v>2.9826656815679364E-2</v>
      </c>
      <c r="J38" s="1"/>
    </row>
    <row r="39" spans="1:10" x14ac:dyDescent="0.2">
      <c r="A39" s="15"/>
      <c r="B39" s="11" t="s">
        <v>665</v>
      </c>
      <c r="C39" s="456">
        <v>0</v>
      </c>
      <c r="D39" s="142" t="s">
        <v>142</v>
      </c>
      <c r="E39" s="459">
        <v>0</v>
      </c>
      <c r="F39" s="142">
        <v>-100</v>
      </c>
      <c r="G39" s="459">
        <v>0</v>
      </c>
      <c r="H39" s="142">
        <v>-100</v>
      </c>
      <c r="I39" s="734">
        <v>0</v>
      </c>
      <c r="J39" s="1"/>
    </row>
    <row r="40" spans="1:10" ht="14.25" customHeight="1" x14ac:dyDescent="0.2">
      <c r="A40" s="15"/>
      <c r="B40" s="11" t="s">
        <v>672</v>
      </c>
      <c r="C40" s="456">
        <v>0</v>
      </c>
      <c r="D40" s="142" t="s">
        <v>142</v>
      </c>
      <c r="E40" s="459">
        <v>0</v>
      </c>
      <c r="F40" s="142" t="s">
        <v>142</v>
      </c>
      <c r="G40" s="459">
        <v>154.28510999999997</v>
      </c>
      <c r="H40" s="142" t="s">
        <v>142</v>
      </c>
      <c r="I40" s="674">
        <v>3.5748856022066552E-2</v>
      </c>
      <c r="J40" s="1"/>
    </row>
    <row r="41" spans="1:10" ht="14.25" customHeight="1" x14ac:dyDescent="0.2">
      <c r="A41" s="15"/>
      <c r="B41" s="11" t="s">
        <v>576</v>
      </c>
      <c r="C41" s="456">
        <v>0</v>
      </c>
      <c r="D41" s="142" t="s">
        <v>142</v>
      </c>
      <c r="E41" s="459">
        <v>0</v>
      </c>
      <c r="F41" s="142" t="s">
        <v>142</v>
      </c>
      <c r="G41" s="459">
        <v>78.434839999999994</v>
      </c>
      <c r="H41" s="142" t="s">
        <v>142</v>
      </c>
      <c r="I41" s="674">
        <v>1.8173858788277278E-2</v>
      </c>
      <c r="J41" s="1"/>
    </row>
    <row r="42" spans="1:10" ht="14.25" customHeight="1" x14ac:dyDescent="0.2">
      <c r="A42" s="15"/>
      <c r="B42" s="11" t="s">
        <v>631</v>
      </c>
      <c r="C42" s="456">
        <v>0</v>
      </c>
      <c r="D42" s="142" t="s">
        <v>142</v>
      </c>
      <c r="E42" s="459">
        <v>0</v>
      </c>
      <c r="F42" s="142" t="s">
        <v>142</v>
      </c>
      <c r="G42" s="459">
        <v>0</v>
      </c>
      <c r="H42" s="142">
        <v>-100</v>
      </c>
      <c r="I42" s="498">
        <v>0</v>
      </c>
      <c r="J42" s="1"/>
    </row>
    <row r="43" spans="1:10" ht="14.25" customHeight="1" x14ac:dyDescent="0.2">
      <c r="A43" s="160" t="s">
        <v>459</v>
      </c>
      <c r="B43" s="145"/>
      <c r="C43" s="457">
        <v>0</v>
      </c>
      <c r="D43" s="148" t="s">
        <v>142</v>
      </c>
      <c r="E43" s="457">
        <v>70.424530000000004</v>
      </c>
      <c r="F43" s="148">
        <v>-57.92799315277626</v>
      </c>
      <c r="G43" s="457">
        <v>361.44600000000003</v>
      </c>
      <c r="H43" s="228">
        <v>-69.312384685626299</v>
      </c>
      <c r="I43" s="148">
        <v>8.3749371626023209E-2</v>
      </c>
      <c r="J43" s="1"/>
    </row>
    <row r="44" spans="1:10" ht="14.25" customHeight="1" x14ac:dyDescent="0.2">
      <c r="A44" s="667"/>
      <c r="B44" s="668" t="s">
        <v>114</v>
      </c>
      <c r="C44" s="668">
        <v>34683.430359999998</v>
      </c>
      <c r="D44" s="669">
        <v>-5.3552088293489915</v>
      </c>
      <c r="E44" s="150">
        <v>176087.72855</v>
      </c>
      <c r="F44" s="669">
        <v>-7.6905604874978373</v>
      </c>
      <c r="G44" s="150">
        <v>431580.55156999995</v>
      </c>
      <c r="H44" s="670">
        <v>-2.270301417646277</v>
      </c>
      <c r="I44" s="671">
        <v>100</v>
      </c>
    </row>
    <row r="45" spans="1:10" s="1" customFormat="1" ht="15" customHeight="1" x14ac:dyDescent="0.2">
      <c r="A45" s="683"/>
      <c r="B45" s="708" t="s">
        <v>327</v>
      </c>
      <c r="C45" s="181">
        <v>9908.1490699999995</v>
      </c>
      <c r="D45" s="155">
        <v>20.618064567916402</v>
      </c>
      <c r="E45" s="520">
        <v>47508.630570000001</v>
      </c>
      <c r="F45" s="521">
        <v>-9.4329914193971067</v>
      </c>
      <c r="G45" s="520">
        <v>122224.88863999999</v>
      </c>
      <c r="H45" s="521">
        <v>-22.640041555201133</v>
      </c>
      <c r="I45" s="521">
        <v>28.320295758317044</v>
      </c>
    </row>
    <row r="46" spans="1:10" s="1" customFormat="1" ht="13.5" customHeight="1" x14ac:dyDescent="0.2">
      <c r="A46" s="683"/>
      <c r="B46" s="708" t="s">
        <v>328</v>
      </c>
      <c r="C46" s="181">
        <v>24775.281290000003</v>
      </c>
      <c r="D46" s="155">
        <v>-12.859478369957108</v>
      </c>
      <c r="E46" s="520">
        <v>128579.09798000001</v>
      </c>
      <c r="F46" s="521">
        <v>-7.0296660797171606</v>
      </c>
      <c r="G46" s="520">
        <v>309355.66292999999</v>
      </c>
      <c r="H46" s="521">
        <v>9.0773334508030121</v>
      </c>
      <c r="I46" s="521">
        <v>71.679704241682956</v>
      </c>
    </row>
    <row r="47" spans="1:10" s="1" customFormat="1" x14ac:dyDescent="0.2">
      <c r="A47" s="474" t="s">
        <v>446</v>
      </c>
      <c r="B47" s="153"/>
      <c r="C47" s="409">
        <v>4019.3454600000005</v>
      </c>
      <c r="D47" s="410">
        <v>-71.706655204635055</v>
      </c>
      <c r="E47" s="411">
        <v>46095.07763</v>
      </c>
      <c r="F47" s="412">
        <v>-39.419853834559134</v>
      </c>
      <c r="G47" s="411">
        <v>127066.76654</v>
      </c>
      <c r="H47" s="412">
        <v>-10.526229691482433</v>
      </c>
      <c r="I47" s="412">
        <v>29.442190125981725</v>
      </c>
    </row>
    <row r="48" spans="1:10" s="1" customFormat="1" ht="12.75" customHeight="1" x14ac:dyDescent="0.2">
      <c r="A48" s="474" t="s">
        <v>447</v>
      </c>
      <c r="B48" s="153"/>
      <c r="C48" s="409">
        <v>30664.084899999998</v>
      </c>
      <c r="D48" s="410">
        <v>36.649709053949195</v>
      </c>
      <c r="E48" s="411">
        <v>129992.65092000001</v>
      </c>
      <c r="F48" s="412">
        <v>13.363691291576787</v>
      </c>
      <c r="G48" s="411">
        <v>304513.78502999997</v>
      </c>
      <c r="H48" s="412">
        <v>1.6432752380509532</v>
      </c>
      <c r="I48" s="412">
        <v>70.557809874018275</v>
      </c>
    </row>
    <row r="49" spans="1:9" s="1" customFormat="1" ht="12.75" customHeight="1" x14ac:dyDescent="0.2">
      <c r="A49" s="683"/>
      <c r="B49" s="708" t="s">
        <v>448</v>
      </c>
      <c r="C49" s="181">
        <v>1971.2677200000001</v>
      </c>
      <c r="D49" s="155">
        <v>92.2761691658865</v>
      </c>
      <c r="E49" s="520">
        <v>9481.91525</v>
      </c>
      <c r="F49" s="728">
        <v>38.386437343569177</v>
      </c>
      <c r="G49" s="520">
        <v>26403.53832</v>
      </c>
      <c r="H49" s="728">
        <v>17.370920864214725</v>
      </c>
      <c r="I49" s="521">
        <v>6.1178702849211906</v>
      </c>
    </row>
    <row r="50" spans="1:9" s="1" customFormat="1" x14ac:dyDescent="0.2">
      <c r="A50" s="161"/>
      <c r="B50" s="161"/>
      <c r="C50" s="161"/>
      <c r="D50" s="161"/>
      <c r="E50" s="161"/>
      <c r="F50" s="161"/>
      <c r="G50" s="161"/>
      <c r="H50" s="161"/>
      <c r="I50" s="161" t="s">
        <v>220</v>
      </c>
    </row>
    <row r="51" spans="1:9" s="1" customFormat="1" ht="15" customHeight="1" x14ac:dyDescent="0.2">
      <c r="A51" s="813" t="s">
        <v>681</v>
      </c>
      <c r="B51" s="813"/>
      <c r="C51" s="813"/>
      <c r="D51" s="813"/>
      <c r="E51" s="813"/>
      <c r="F51" s="813"/>
      <c r="G51" s="813"/>
      <c r="H51" s="813"/>
      <c r="I51" s="813"/>
    </row>
    <row r="52" spans="1:9" s="1" customFormat="1" x14ac:dyDescent="0.2">
      <c r="A52" s="433" t="s">
        <v>472</v>
      </c>
      <c r="I52" s="663"/>
    </row>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51:I51"/>
    <mergeCell ref="A3:A4"/>
    <mergeCell ref="B3:B4"/>
    <mergeCell ref="C3:D3"/>
    <mergeCell ref="E3:F3"/>
    <mergeCell ref="G3:I3"/>
  </mergeCells>
  <conditionalFormatting sqref="F49">
    <cfRule type="cellIs" dxfId="46" priority="3" operator="between">
      <formula>0</formula>
      <formula>0.5</formula>
    </cfRule>
    <cfRule type="cellIs" dxfId="45" priority="4" operator="between">
      <formula>-0.49</formula>
      <formula>0.49</formula>
    </cfRule>
  </conditionalFormatting>
  <conditionalFormatting sqref="H49">
    <cfRule type="cellIs" dxfId="44" priority="5" operator="between">
      <formula>0</formula>
      <formula>0.5</formula>
    </cfRule>
    <cfRule type="cellIs" dxfId="43" priority="6" operator="between">
      <formula>-0.49</formula>
      <formula>0.49</formula>
    </cfRule>
  </conditionalFormatting>
  <conditionalFormatting sqref="I8">
    <cfRule type="cellIs" dxfId="42" priority="19" operator="between">
      <formula>0</formula>
      <formula>0.5</formula>
    </cfRule>
    <cfRule type="cellIs" dxfId="41" priority="20" operator="between">
      <formula>0</formula>
      <formula>0.49</formula>
    </cfRule>
  </conditionalFormatting>
  <conditionalFormatting sqref="I10">
    <cfRule type="cellIs" dxfId="40" priority="21" operator="between">
      <formula>0</formula>
      <formula>0.5</formula>
    </cfRule>
    <cfRule type="cellIs" dxfId="39" priority="22" operator="between">
      <formula>0</formula>
      <formula>0.49</formula>
    </cfRule>
  </conditionalFormatting>
  <conditionalFormatting sqref="I13:I14">
    <cfRule type="cellIs" dxfId="38" priority="13" operator="between">
      <formula>0</formula>
      <formula>0.5</formula>
    </cfRule>
    <cfRule type="cellIs" dxfId="37" priority="14" operator="between">
      <formula>0</formula>
      <formula>0.49</formula>
    </cfRule>
  </conditionalFormatting>
  <conditionalFormatting sqref="I22">
    <cfRule type="cellIs" dxfId="36" priority="1" operator="between">
      <formula>0</formula>
      <formula>0.5</formula>
    </cfRule>
    <cfRule type="cellIs" dxfId="35" priority="2" operator="between">
      <formula>0</formula>
      <formula>0.49</formula>
    </cfRule>
  </conditionalFormatting>
  <conditionalFormatting sqref="I38 I40:I41">
    <cfRule type="cellIs" dxfId="34" priority="33" operator="between">
      <formula>0</formula>
      <formula>0.5</formula>
    </cfRule>
    <cfRule type="cellIs" dxfId="33" priority="34"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activeCell="J30" sqref="J30"/>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05" t="s">
        <v>18</v>
      </c>
      <c r="B1" s="805"/>
      <c r="C1" s="805"/>
      <c r="D1" s="805"/>
      <c r="E1" s="805"/>
      <c r="F1" s="805"/>
      <c r="G1" s="1"/>
      <c r="H1" s="1"/>
    </row>
    <row r="2" spans="1:9" x14ac:dyDescent="0.2">
      <c r="A2" s="806"/>
      <c r="B2" s="806"/>
      <c r="C2" s="806"/>
      <c r="D2" s="806"/>
      <c r="E2" s="806"/>
      <c r="F2" s="806"/>
      <c r="G2" s="10"/>
      <c r="H2" s="55" t="s">
        <v>467</v>
      </c>
    </row>
    <row r="3" spans="1:9" x14ac:dyDescent="0.2">
      <c r="A3" s="11"/>
      <c r="B3" s="776">
        <f>INDICE!A3</f>
        <v>45047</v>
      </c>
      <c r="C3" s="776">
        <v>41671</v>
      </c>
      <c r="D3" s="775" t="s">
        <v>115</v>
      </c>
      <c r="E3" s="775"/>
      <c r="F3" s="775" t="s">
        <v>116</v>
      </c>
      <c r="G3" s="775"/>
      <c r="H3" s="775"/>
    </row>
    <row r="4" spans="1:9" x14ac:dyDescent="0.2">
      <c r="A4" s="257"/>
      <c r="B4" s="184" t="s">
        <v>54</v>
      </c>
      <c r="C4" s="185" t="s">
        <v>421</v>
      </c>
      <c r="D4" s="184" t="s">
        <v>54</v>
      </c>
      <c r="E4" s="185" t="s">
        <v>421</v>
      </c>
      <c r="F4" s="184" t="s">
        <v>54</v>
      </c>
      <c r="G4" s="186" t="s">
        <v>421</v>
      </c>
      <c r="H4" s="185" t="s">
        <v>471</v>
      </c>
      <c r="I4" s="55"/>
    </row>
    <row r="5" spans="1:9" ht="14.1" customHeight="1" x14ac:dyDescent="0.2">
      <c r="A5" s="413" t="s">
        <v>329</v>
      </c>
      <c r="B5" s="230">
        <v>9908.1490699999995</v>
      </c>
      <c r="C5" s="231">
        <v>20.618064567916402</v>
      </c>
      <c r="D5" s="230">
        <v>47508.630570000001</v>
      </c>
      <c r="E5" s="231">
        <v>-9.4329914193971067</v>
      </c>
      <c r="F5" s="230">
        <v>122224.88864000002</v>
      </c>
      <c r="G5" s="231">
        <v>-22.640041555201115</v>
      </c>
      <c r="H5" s="231">
        <v>28.320295758317048</v>
      </c>
    </row>
    <row r="6" spans="1:9" x14ac:dyDescent="0.2">
      <c r="A6" s="406" t="s">
        <v>330</v>
      </c>
      <c r="B6" s="735">
        <v>7853.0722900000001</v>
      </c>
      <c r="C6" s="506">
        <v>12.141930438716711</v>
      </c>
      <c r="D6" s="434">
        <v>37164.967039999996</v>
      </c>
      <c r="E6" s="435">
        <v>-15.800750363716398</v>
      </c>
      <c r="F6" s="434">
        <v>93977.174600000013</v>
      </c>
      <c r="G6" s="435">
        <v>-3.4227652735974896</v>
      </c>
      <c r="H6" s="737">
        <v>21.77511805342726</v>
      </c>
    </row>
    <row r="7" spans="1:9" x14ac:dyDescent="0.2">
      <c r="A7" s="406" t="s">
        <v>331</v>
      </c>
      <c r="B7" s="736">
        <v>0</v>
      </c>
      <c r="C7" s="435" t="s">
        <v>142</v>
      </c>
      <c r="D7" s="434">
        <v>0</v>
      </c>
      <c r="E7" s="435" t="s">
        <v>142</v>
      </c>
      <c r="F7" s="434">
        <v>0</v>
      </c>
      <c r="G7" s="435">
        <v>-100</v>
      </c>
      <c r="H7" s="646">
        <v>0</v>
      </c>
    </row>
    <row r="8" spans="1:9" x14ac:dyDescent="0.2">
      <c r="A8" s="406" t="s">
        <v>519</v>
      </c>
      <c r="B8" s="736">
        <v>1795.3572900000001</v>
      </c>
      <c r="C8" s="473">
        <v>103.78988624419483</v>
      </c>
      <c r="D8" s="434">
        <v>4990.4715500000002</v>
      </c>
      <c r="E8" s="473">
        <v>63.361090200976058</v>
      </c>
      <c r="F8" s="434">
        <v>6621.0108799999998</v>
      </c>
      <c r="G8" s="473">
        <v>41.948970048715779</v>
      </c>
      <c r="H8" s="737">
        <v>1.5341309648718284</v>
      </c>
    </row>
    <row r="9" spans="1:9" x14ac:dyDescent="0.2">
      <c r="A9" s="406" t="s">
        <v>520</v>
      </c>
      <c r="B9" s="735">
        <v>259.71949000000001</v>
      </c>
      <c r="C9" s="435">
        <v>-21.463694985583757</v>
      </c>
      <c r="D9" s="434">
        <v>5353.1919800000005</v>
      </c>
      <c r="E9" s="435">
        <v>1.7194343990419838</v>
      </c>
      <c r="F9" s="434">
        <v>21626.703159999997</v>
      </c>
      <c r="G9" s="435">
        <v>-14.963073358858923</v>
      </c>
      <c r="H9" s="737">
        <v>5.0110467400179566</v>
      </c>
    </row>
    <row r="10" spans="1:9" x14ac:dyDescent="0.2">
      <c r="A10" s="413" t="s">
        <v>332</v>
      </c>
      <c r="B10" s="415">
        <v>24775.281289999999</v>
      </c>
      <c r="C10" s="231">
        <v>-12.836230743452978</v>
      </c>
      <c r="D10" s="415">
        <v>128548.50398000002</v>
      </c>
      <c r="E10" s="231">
        <v>-6.9559973810047024</v>
      </c>
      <c r="F10" s="415">
        <v>309251.53399999999</v>
      </c>
      <c r="G10" s="231">
        <v>9.1879719766758843</v>
      </c>
      <c r="H10" s="231">
        <v>71.655576896365574</v>
      </c>
    </row>
    <row r="11" spans="1:9" x14ac:dyDescent="0.2">
      <c r="A11" s="406" t="s">
        <v>333</v>
      </c>
      <c r="B11" s="735">
        <v>876.94779000000005</v>
      </c>
      <c r="C11" s="437">
        <v>-83.797102106394973</v>
      </c>
      <c r="D11" s="434">
        <v>17548.922709999999</v>
      </c>
      <c r="E11" s="435">
        <v>-28.522471010981114</v>
      </c>
      <c r="F11" s="434">
        <v>46179.859519999998</v>
      </c>
      <c r="G11" s="435">
        <v>-5.8473838532490472</v>
      </c>
      <c r="H11" s="737">
        <v>10.700171579096256</v>
      </c>
    </row>
    <row r="12" spans="1:9" x14ac:dyDescent="0.2">
      <c r="A12" s="406" t="s">
        <v>334</v>
      </c>
      <c r="B12" s="735">
        <v>5106.8019899999999</v>
      </c>
      <c r="C12" s="435">
        <v>-4.7560492525472311</v>
      </c>
      <c r="D12" s="434">
        <v>27480.537730000004</v>
      </c>
      <c r="E12" s="96">
        <v>-2.0568291783418787E-2</v>
      </c>
      <c r="F12" s="434">
        <v>64575.902900000008</v>
      </c>
      <c r="G12" s="435">
        <v>11.84344429717672</v>
      </c>
      <c r="H12" s="737">
        <v>14.962653591568561</v>
      </c>
    </row>
    <row r="13" spans="1:9" x14ac:dyDescent="0.2">
      <c r="A13" s="406" t="s">
        <v>335</v>
      </c>
      <c r="B13" s="735">
        <v>4478.3614000000007</v>
      </c>
      <c r="C13" s="443">
        <v>-39.567282983900611</v>
      </c>
      <c r="D13" s="434">
        <v>21619.422039999998</v>
      </c>
      <c r="E13" s="435">
        <v>-18.44194546274052</v>
      </c>
      <c r="F13" s="434">
        <v>50118.491780000004</v>
      </c>
      <c r="G13" s="435">
        <v>1.3441618393805597</v>
      </c>
      <c r="H13" s="737">
        <v>11.612778100792399</v>
      </c>
    </row>
    <row r="14" spans="1:9" x14ac:dyDescent="0.2">
      <c r="A14" s="406" t="s">
        <v>336</v>
      </c>
      <c r="B14" s="735">
        <v>7062.9322199999997</v>
      </c>
      <c r="C14" s="435">
        <v>50.145592346468085</v>
      </c>
      <c r="D14" s="434">
        <v>28633.923599999998</v>
      </c>
      <c r="E14" s="435">
        <v>10.617244997056448</v>
      </c>
      <c r="F14" s="434">
        <v>66475.619259999992</v>
      </c>
      <c r="G14" s="435">
        <v>12.63834961287958</v>
      </c>
      <c r="H14" s="737">
        <v>15.402830136384868</v>
      </c>
    </row>
    <row r="15" spans="1:9" x14ac:dyDescent="0.2">
      <c r="A15" s="406" t="s">
        <v>337</v>
      </c>
      <c r="B15" s="735">
        <v>3287.46218</v>
      </c>
      <c r="C15" s="443">
        <v>87.602400274638256</v>
      </c>
      <c r="D15" s="434">
        <v>14140.689659999998</v>
      </c>
      <c r="E15" s="435">
        <v>41.353757058047883</v>
      </c>
      <c r="F15" s="434">
        <v>30729.817459999998</v>
      </c>
      <c r="G15" s="435">
        <v>29.173657116702405</v>
      </c>
      <c r="H15" s="737">
        <v>7.1202970912872088</v>
      </c>
    </row>
    <row r="16" spans="1:9" x14ac:dyDescent="0.2">
      <c r="A16" s="406" t="s">
        <v>338</v>
      </c>
      <c r="B16" s="735">
        <v>3962.7757099999999</v>
      </c>
      <c r="C16" s="435">
        <v>4.7570716254776038</v>
      </c>
      <c r="D16" s="434">
        <v>19125.008240000003</v>
      </c>
      <c r="E16" s="435">
        <v>-19.384075176020023</v>
      </c>
      <c r="F16" s="434">
        <v>51171.843079999999</v>
      </c>
      <c r="G16" s="435">
        <v>15.818528615670498</v>
      </c>
      <c r="H16" s="738">
        <v>11.856846397236279</v>
      </c>
    </row>
    <row r="17" spans="1:8" x14ac:dyDescent="0.2">
      <c r="A17" s="413" t="s">
        <v>539</v>
      </c>
      <c r="B17" s="522">
        <v>0</v>
      </c>
      <c r="C17" s="666">
        <v>-100</v>
      </c>
      <c r="D17" s="415">
        <v>30.594000000000001</v>
      </c>
      <c r="E17" s="656">
        <v>-78.512861626242199</v>
      </c>
      <c r="F17" s="415">
        <v>104.12893</v>
      </c>
      <c r="G17" s="417">
        <v>-72.794228878941937</v>
      </c>
      <c r="H17" s="723">
        <v>2.4127345317392242E-2</v>
      </c>
    </row>
    <row r="18" spans="1:8" x14ac:dyDescent="0.2">
      <c r="A18" s="414" t="s">
        <v>114</v>
      </c>
      <c r="B18" s="61">
        <v>34683.430359999998</v>
      </c>
      <c r="C18" s="62">
        <v>-5.3552088293490101</v>
      </c>
      <c r="D18" s="61">
        <v>176087.72855</v>
      </c>
      <c r="E18" s="62">
        <v>-7.6905604874978373</v>
      </c>
      <c r="F18" s="61">
        <v>431580.55156999995</v>
      </c>
      <c r="G18" s="62">
        <v>-2.270301417646277</v>
      </c>
      <c r="H18" s="62">
        <v>100</v>
      </c>
    </row>
    <row r="19" spans="1:8" x14ac:dyDescent="0.2">
      <c r="A19" s="156"/>
      <c r="B19" s="1"/>
      <c r="C19" s="1"/>
      <c r="D19" s="1"/>
      <c r="E19" s="1"/>
      <c r="F19" s="1"/>
      <c r="G19" s="1"/>
      <c r="H19" s="161" t="s">
        <v>220</v>
      </c>
    </row>
    <row r="20" spans="1:8" x14ac:dyDescent="0.2">
      <c r="A20" s="133" t="s">
        <v>574</v>
      </c>
      <c r="B20" s="1"/>
      <c r="C20" s="1"/>
      <c r="D20" s="1"/>
      <c r="E20" s="1"/>
      <c r="F20" s="1"/>
      <c r="G20" s="1"/>
      <c r="H20" s="1"/>
    </row>
    <row r="21" spans="1:8" x14ac:dyDescent="0.2">
      <c r="A21" s="433" t="s">
        <v>531</v>
      </c>
      <c r="B21" s="1"/>
      <c r="C21" s="1"/>
      <c r="D21" s="1"/>
      <c r="E21" s="1"/>
      <c r="F21" s="1"/>
      <c r="G21" s="1"/>
      <c r="H21" s="1"/>
    </row>
    <row r="22" spans="1:8" x14ac:dyDescent="0.2">
      <c r="A22" s="813"/>
      <c r="B22" s="813"/>
      <c r="C22" s="813"/>
      <c r="D22" s="813"/>
      <c r="E22" s="813"/>
      <c r="F22" s="813"/>
      <c r="G22" s="813"/>
      <c r="H22" s="813"/>
    </row>
    <row r="23" spans="1:8" s="1" customFormat="1" x14ac:dyDescent="0.2">
      <c r="A23" s="813"/>
      <c r="B23" s="813"/>
      <c r="C23" s="813"/>
      <c r="D23" s="813"/>
      <c r="E23" s="813"/>
      <c r="F23" s="813"/>
      <c r="G23" s="813"/>
      <c r="H23" s="813"/>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C6">
    <cfRule type="cellIs" dxfId="32" priority="9" operator="between">
      <formula>0.0001</formula>
      <formula>0.44999</formula>
    </cfRule>
  </conditionalFormatting>
  <conditionalFormatting sqref="C17">
    <cfRule type="cellIs" dxfId="31" priority="7" operator="between">
      <formula>0</formula>
      <formula>0.5</formula>
    </cfRule>
    <cfRule type="cellIs" dxfId="30" priority="8" operator="between">
      <formula>0</formula>
      <formula>0.49</formula>
    </cfRule>
  </conditionalFormatting>
  <conditionalFormatting sqref="E12">
    <cfRule type="cellIs" dxfId="29" priority="1" operator="between">
      <formula>-0.5</formula>
      <formula>0.5</formula>
    </cfRule>
    <cfRule type="cellIs" dxfId="28" priority="2" operator="between">
      <formula>0</formula>
      <formula>0.49</formula>
    </cfRule>
  </conditionalFormatting>
  <conditionalFormatting sqref="E18">
    <cfRule type="cellIs" dxfId="27" priority="12" operator="between">
      <formula>0.00001</formula>
      <formula>0.049999</formula>
    </cfRule>
  </conditionalFormatting>
  <conditionalFormatting sqref="G18">
    <cfRule type="cellIs" dxfId="26" priority="11" operator="between">
      <formula>0.00001</formula>
      <formula>0.049999</formula>
    </cfRule>
  </conditionalFormatting>
  <conditionalFormatting sqref="H17">
    <cfRule type="cellIs" dxfId="25" priority="3" operator="between">
      <formula>0</formula>
      <formula>0.5</formula>
    </cfRule>
    <cfRule type="cellIs" dxfId="24" priority="4"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election activeCell="B5" sqref="B5:G5"/>
    </sheetView>
  </sheetViews>
  <sheetFormatPr baseColWidth="10" defaultRowHeight="14.25" x14ac:dyDescent="0.2"/>
  <cols>
    <col min="1" max="1" width="16.125" customWidth="1"/>
    <col min="9" max="37" width="11" style="1"/>
  </cols>
  <sheetData>
    <row r="1" spans="1:8" ht="15" x14ac:dyDescent="0.25">
      <c r="A1" s="279" t="s">
        <v>501</v>
      </c>
      <c r="B1" s="1"/>
      <c r="C1" s="1"/>
      <c r="D1" s="1"/>
      <c r="E1" s="1"/>
      <c r="F1" s="1"/>
      <c r="G1" s="1"/>
      <c r="H1" s="1"/>
    </row>
    <row r="2" spans="1:8" x14ac:dyDescent="0.2">
      <c r="A2" s="1"/>
      <c r="B2" s="1"/>
      <c r="C2" s="1"/>
      <c r="D2" s="1"/>
      <c r="E2" s="1"/>
      <c r="F2" s="1"/>
      <c r="G2" s="55" t="s">
        <v>469</v>
      </c>
      <c r="H2" s="1"/>
    </row>
    <row r="3" spans="1:8" x14ac:dyDescent="0.2">
      <c r="A3" s="56"/>
      <c r="B3" s="776">
        <f>INDICE!A3</f>
        <v>45047</v>
      </c>
      <c r="C3" s="775">
        <v>41671</v>
      </c>
      <c r="D3" s="775" t="s">
        <v>115</v>
      </c>
      <c r="E3" s="775"/>
      <c r="F3" s="775" t="s">
        <v>116</v>
      </c>
      <c r="G3" s="775"/>
      <c r="H3" s="1"/>
    </row>
    <row r="4" spans="1:8" x14ac:dyDescent="0.2">
      <c r="A4" s="66"/>
      <c r="B4" s="184" t="s">
        <v>342</v>
      </c>
      <c r="C4" s="185" t="s">
        <v>421</v>
      </c>
      <c r="D4" s="184" t="s">
        <v>342</v>
      </c>
      <c r="E4" s="185" t="s">
        <v>421</v>
      </c>
      <c r="F4" s="184" t="s">
        <v>342</v>
      </c>
      <c r="G4" s="186" t="s">
        <v>421</v>
      </c>
      <c r="H4" s="1"/>
    </row>
    <row r="5" spans="1:8" x14ac:dyDescent="0.2">
      <c r="A5" s="438" t="s">
        <v>468</v>
      </c>
      <c r="B5" s="439">
        <v>33.686167273011847</v>
      </c>
      <c r="C5" s="420">
        <v>-41.22940798249094</v>
      </c>
      <c r="D5" s="440">
        <v>44.075733464852732</v>
      </c>
      <c r="E5" s="420">
        <v>-19.617327811971087</v>
      </c>
      <c r="F5" s="440">
        <v>56.570608036004579</v>
      </c>
      <c r="G5" s="420">
        <v>36.457178101931291</v>
      </c>
      <c r="H5" s="1"/>
    </row>
    <row r="6" spans="1:8" x14ac:dyDescent="0.2">
      <c r="A6" s="3"/>
      <c r="B6" s="3"/>
      <c r="C6" s="3"/>
      <c r="D6" s="3"/>
      <c r="E6" s="3"/>
      <c r="F6" s="3"/>
      <c r="G6" s="55" t="s">
        <v>343</v>
      </c>
      <c r="H6" s="1"/>
    </row>
    <row r="7" spans="1:8" x14ac:dyDescent="0.2">
      <c r="A7" s="80" t="s">
        <v>571</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39"/>
  <sheetViews>
    <sheetView workbookViewId="0">
      <selection sqref="A1:G2"/>
    </sheetView>
  </sheetViews>
  <sheetFormatPr baseColWidth="10" defaultRowHeight="14.25" x14ac:dyDescent="0.2"/>
  <cols>
    <col min="1" max="1" width="6.5" customWidth="1"/>
    <col min="2" max="2" width="15.625" customWidth="1"/>
    <col min="7" max="7" width="11" style="441"/>
    <col min="9" max="9" width="11.125" customWidth="1"/>
    <col min="10" max="34" width="11" style="1"/>
  </cols>
  <sheetData>
    <row r="1" spans="1:9" x14ac:dyDescent="0.2">
      <c r="A1" s="805" t="s">
        <v>339</v>
      </c>
      <c r="B1" s="805"/>
      <c r="C1" s="805"/>
      <c r="D1" s="805"/>
      <c r="E1" s="805"/>
      <c r="F1" s="805"/>
      <c r="G1" s="805"/>
      <c r="H1" s="1"/>
      <c r="I1" s="1"/>
    </row>
    <row r="2" spans="1:9" x14ac:dyDescent="0.2">
      <c r="A2" s="806"/>
      <c r="B2" s="806"/>
      <c r="C2" s="806"/>
      <c r="D2" s="806"/>
      <c r="E2" s="806"/>
      <c r="F2" s="806"/>
      <c r="G2" s="806"/>
      <c r="H2" s="10"/>
      <c r="I2" s="55" t="s">
        <v>467</v>
      </c>
    </row>
    <row r="3" spans="1:9" x14ac:dyDescent="0.2">
      <c r="A3" s="791" t="s">
        <v>451</v>
      </c>
      <c r="B3" s="791" t="s">
        <v>452</v>
      </c>
      <c r="C3" s="773">
        <f>INDICE!A3</f>
        <v>45047</v>
      </c>
      <c r="D3" s="774">
        <v>41671</v>
      </c>
      <c r="E3" s="774" t="s">
        <v>115</v>
      </c>
      <c r="F3" s="774"/>
      <c r="G3" s="774" t="s">
        <v>116</v>
      </c>
      <c r="H3" s="774"/>
      <c r="I3" s="774"/>
    </row>
    <row r="4" spans="1:9" x14ac:dyDescent="0.2">
      <c r="A4" s="792"/>
      <c r="B4" s="792"/>
      <c r="C4" s="82" t="s">
        <v>54</v>
      </c>
      <c r="D4" s="82" t="s">
        <v>421</v>
      </c>
      <c r="E4" s="82" t="s">
        <v>54</v>
      </c>
      <c r="F4" s="82" t="s">
        <v>421</v>
      </c>
      <c r="G4" s="82" t="s">
        <v>54</v>
      </c>
      <c r="H4" s="83" t="s">
        <v>421</v>
      </c>
      <c r="I4" s="83" t="s">
        <v>106</v>
      </c>
    </row>
    <row r="5" spans="1:9" x14ac:dyDescent="0.2">
      <c r="A5" s="11"/>
      <c r="B5" s="11" t="s">
        <v>269</v>
      </c>
      <c r="C5" s="751">
        <v>612.05113000000017</v>
      </c>
      <c r="D5" s="142" t="s">
        <v>142</v>
      </c>
      <c r="E5" s="752">
        <v>913.2713500000001</v>
      </c>
      <c r="F5" s="142" t="s">
        <v>142</v>
      </c>
      <c r="G5" s="752">
        <v>2089.1450000000004</v>
      </c>
      <c r="H5" s="142" t="s">
        <v>142</v>
      </c>
      <c r="I5" s="753">
        <v>2.5528673537908122</v>
      </c>
    </row>
    <row r="6" spans="1:9" x14ac:dyDescent="0.2">
      <c r="A6" s="11"/>
      <c r="B6" s="11" t="s">
        <v>596</v>
      </c>
      <c r="C6" s="751">
        <v>2.0783899999999997</v>
      </c>
      <c r="D6" s="142">
        <v>-14.415308467094379</v>
      </c>
      <c r="E6" s="752">
        <v>24.938849999999999</v>
      </c>
      <c r="F6" s="142">
        <v>19.598745450098555</v>
      </c>
      <c r="G6" s="752">
        <v>42.848369999999996</v>
      </c>
      <c r="H6" s="142">
        <v>-0.8252073260209053</v>
      </c>
      <c r="I6" s="753">
        <v>5.2359316819153096E-2</v>
      </c>
    </row>
    <row r="7" spans="1:9" x14ac:dyDescent="0.2">
      <c r="A7" s="11"/>
      <c r="B7" s="11" t="s">
        <v>233</v>
      </c>
      <c r="C7" s="751">
        <v>0</v>
      </c>
      <c r="D7" s="142" t="s">
        <v>142</v>
      </c>
      <c r="E7" s="752">
        <v>44.302910000000004</v>
      </c>
      <c r="F7" s="142" t="s">
        <v>142</v>
      </c>
      <c r="G7" s="752">
        <v>1109.4829299999997</v>
      </c>
      <c r="H7" s="142" t="s">
        <v>142</v>
      </c>
      <c r="I7" s="753">
        <v>1.3557521146618237</v>
      </c>
    </row>
    <row r="8" spans="1:9" x14ac:dyDescent="0.2">
      <c r="A8" s="11"/>
      <c r="B8" s="11" t="s">
        <v>273</v>
      </c>
      <c r="C8" s="751">
        <v>0</v>
      </c>
      <c r="D8" s="142" t="s">
        <v>142</v>
      </c>
      <c r="E8" s="752">
        <v>0</v>
      </c>
      <c r="F8" s="142" t="s">
        <v>142</v>
      </c>
      <c r="G8" s="752">
        <v>170.02153000000001</v>
      </c>
      <c r="H8" s="142" t="s">
        <v>142</v>
      </c>
      <c r="I8" s="753">
        <v>0.20776078892492633</v>
      </c>
    </row>
    <row r="9" spans="1:9" x14ac:dyDescent="0.2">
      <c r="A9" s="11"/>
      <c r="B9" s="11" t="s">
        <v>277</v>
      </c>
      <c r="C9" s="751">
        <v>162.36157</v>
      </c>
      <c r="D9" s="142" t="s">
        <v>142</v>
      </c>
      <c r="E9" s="752">
        <v>306.70688000000001</v>
      </c>
      <c r="F9" s="142" t="s">
        <v>142</v>
      </c>
      <c r="G9" s="752">
        <v>355.02094</v>
      </c>
      <c r="H9" s="142" t="s">
        <v>142</v>
      </c>
      <c r="I9" s="753">
        <v>0.43382406086610859</v>
      </c>
    </row>
    <row r="10" spans="1:9" x14ac:dyDescent="0.2">
      <c r="A10" s="11"/>
      <c r="B10" s="11" t="s">
        <v>234</v>
      </c>
      <c r="C10" s="751">
        <v>6292.0032100000062</v>
      </c>
      <c r="D10" s="142">
        <v>1.3221705580510366</v>
      </c>
      <c r="E10" s="752">
        <v>21580.941440000035</v>
      </c>
      <c r="F10" s="142">
        <v>21.753302250221392</v>
      </c>
      <c r="G10" s="752">
        <v>40655.921560000032</v>
      </c>
      <c r="H10" s="142">
        <v>66.028090237993069</v>
      </c>
      <c r="I10" s="754">
        <v>49.680216016027657</v>
      </c>
    </row>
    <row r="11" spans="1:9" x14ac:dyDescent="0.2">
      <c r="A11" s="11"/>
      <c r="B11" s="241" t="s">
        <v>325</v>
      </c>
      <c r="C11" s="755">
        <v>6226.5198900000087</v>
      </c>
      <c r="D11" s="416">
        <v>0.59116153578437258</v>
      </c>
      <c r="E11" s="756">
        <v>21084.55165000003</v>
      </c>
      <c r="F11" s="416">
        <v>19.875646757080386</v>
      </c>
      <c r="G11" s="756">
        <v>38740.631650000039</v>
      </c>
      <c r="H11" s="416">
        <v>60.080896384289375</v>
      </c>
      <c r="I11" s="757">
        <v>47.339793937003016</v>
      </c>
    </row>
    <row r="12" spans="1:9" x14ac:dyDescent="0.2">
      <c r="A12" s="11"/>
      <c r="B12" s="241" t="s">
        <v>322</v>
      </c>
      <c r="C12" s="755">
        <v>65.483319999999992</v>
      </c>
      <c r="D12" s="416">
        <v>227.90271577613811</v>
      </c>
      <c r="E12" s="756">
        <v>496.38979000000006</v>
      </c>
      <c r="F12" s="416">
        <v>263.78336767873662</v>
      </c>
      <c r="G12" s="756">
        <v>1915.2899100000002</v>
      </c>
      <c r="H12" s="416">
        <v>568.00842560714091</v>
      </c>
      <c r="I12" s="757">
        <v>2.3404220790246453</v>
      </c>
    </row>
    <row r="13" spans="1:9" x14ac:dyDescent="0.2">
      <c r="A13" s="11"/>
      <c r="B13" s="11" t="s">
        <v>592</v>
      </c>
      <c r="C13" s="751">
        <v>0</v>
      </c>
      <c r="D13" s="142">
        <v>-100</v>
      </c>
      <c r="E13" s="752">
        <v>166.44865999999999</v>
      </c>
      <c r="F13" s="142">
        <v>-47.763010182889936</v>
      </c>
      <c r="G13" s="752">
        <v>409.63875999999999</v>
      </c>
      <c r="H13" s="142">
        <v>-53.369851211309538</v>
      </c>
      <c r="I13" s="753">
        <v>0.50056526342180629</v>
      </c>
    </row>
    <row r="14" spans="1:9" x14ac:dyDescent="0.2">
      <c r="A14" s="11"/>
      <c r="B14" s="11" t="s">
        <v>235</v>
      </c>
      <c r="C14" s="751">
        <v>0</v>
      </c>
      <c r="D14" s="142" t="s">
        <v>142</v>
      </c>
      <c r="E14" s="752">
        <v>0</v>
      </c>
      <c r="F14" s="142" t="s">
        <v>142</v>
      </c>
      <c r="G14" s="752">
        <v>528.08041000000003</v>
      </c>
      <c r="H14" s="142" t="s">
        <v>142</v>
      </c>
      <c r="I14" s="753">
        <v>0.64529711382669319</v>
      </c>
    </row>
    <row r="15" spans="1:9" x14ac:dyDescent="0.2">
      <c r="A15" s="11"/>
      <c r="B15" s="11" t="s">
        <v>278</v>
      </c>
      <c r="C15" s="751">
        <v>0</v>
      </c>
      <c r="D15" s="142" t="s">
        <v>142</v>
      </c>
      <c r="E15" s="752">
        <v>0</v>
      </c>
      <c r="F15" s="142" t="s">
        <v>142</v>
      </c>
      <c r="G15" s="752">
        <v>0.53871999999999998</v>
      </c>
      <c r="H15" s="142" t="s">
        <v>142</v>
      </c>
      <c r="I15" s="753">
        <v>6.5829834733069565E-4</v>
      </c>
    </row>
    <row r="16" spans="1:9" x14ac:dyDescent="0.2">
      <c r="A16" s="11"/>
      <c r="B16" s="11" t="s">
        <v>206</v>
      </c>
      <c r="C16" s="751">
        <v>1014.13247</v>
      </c>
      <c r="D16" s="142">
        <v>169.03908422993575</v>
      </c>
      <c r="E16" s="752">
        <v>7297.6158999999998</v>
      </c>
      <c r="F16" s="142">
        <v>1251.289611622665</v>
      </c>
      <c r="G16" s="752">
        <v>15745.18167</v>
      </c>
      <c r="H16" s="142">
        <v>2044.3674572370462</v>
      </c>
      <c r="I16" s="753">
        <v>19.240100742097123</v>
      </c>
    </row>
    <row r="17" spans="1:10" x14ac:dyDescent="0.2">
      <c r="A17" s="11"/>
      <c r="B17" s="11" t="s">
        <v>207</v>
      </c>
      <c r="C17" s="751">
        <v>0</v>
      </c>
      <c r="D17" s="142" t="s">
        <v>142</v>
      </c>
      <c r="E17" s="752">
        <v>0</v>
      </c>
      <c r="F17" s="142">
        <v>-100</v>
      </c>
      <c r="G17" s="752">
        <v>28.36</v>
      </c>
      <c r="H17" s="142">
        <v>1552.1511170662084</v>
      </c>
      <c r="I17" s="753">
        <v>3.4654999128115774E-2</v>
      </c>
    </row>
    <row r="18" spans="1:10" x14ac:dyDescent="0.2">
      <c r="A18" s="11"/>
      <c r="B18" s="11" t="s">
        <v>545</v>
      </c>
      <c r="C18" s="751">
        <v>45.378999999999998</v>
      </c>
      <c r="D18" s="416">
        <v>-95.311838468965192</v>
      </c>
      <c r="E18" s="752">
        <v>45.378999999999998</v>
      </c>
      <c r="F18" s="416">
        <v>-99.040031659260436</v>
      </c>
      <c r="G18" s="752">
        <v>1241.3362999999997</v>
      </c>
      <c r="H18" s="416">
        <v>-81.18988022722742</v>
      </c>
      <c r="I18" s="753">
        <v>1.5168726514174347</v>
      </c>
    </row>
    <row r="19" spans="1:10" x14ac:dyDescent="0.2">
      <c r="A19" s="11"/>
      <c r="B19" s="11" t="s">
        <v>236</v>
      </c>
      <c r="C19" s="751">
        <v>234.04201999999998</v>
      </c>
      <c r="D19" s="142">
        <v>159.26988749817909</v>
      </c>
      <c r="E19" s="752">
        <v>3290.0152899999998</v>
      </c>
      <c r="F19" s="142">
        <v>369.65557846880432</v>
      </c>
      <c r="G19" s="752">
        <v>8466.4916000000012</v>
      </c>
      <c r="H19" s="142">
        <v>77.867596141832578</v>
      </c>
      <c r="I19" s="754">
        <v>10.345777821445681</v>
      </c>
    </row>
    <row r="20" spans="1:10" x14ac:dyDescent="0.2">
      <c r="A20" s="11"/>
      <c r="B20" s="241" t="s">
        <v>325</v>
      </c>
      <c r="C20" s="755">
        <v>234.04201999999998</v>
      </c>
      <c r="D20" s="416">
        <v>159.26988749817909</v>
      </c>
      <c r="E20" s="756">
        <v>3290.0152899999998</v>
      </c>
      <c r="F20" s="416">
        <v>373.86631360093554</v>
      </c>
      <c r="G20" s="756">
        <v>8466.4916000000012</v>
      </c>
      <c r="H20" s="416">
        <v>80.980390720474105</v>
      </c>
      <c r="I20" s="757">
        <v>10.345777821445681</v>
      </c>
    </row>
    <row r="21" spans="1:10" x14ac:dyDescent="0.2">
      <c r="A21" s="11"/>
      <c r="B21" s="241" t="s">
        <v>322</v>
      </c>
      <c r="C21" s="755">
        <v>0</v>
      </c>
      <c r="D21" s="416" t="s">
        <v>142</v>
      </c>
      <c r="E21" s="756">
        <v>0</v>
      </c>
      <c r="F21" s="416">
        <v>-100</v>
      </c>
      <c r="G21" s="756">
        <v>0</v>
      </c>
      <c r="H21" s="416">
        <v>-100</v>
      </c>
      <c r="I21" s="757">
        <v>0</v>
      </c>
    </row>
    <row r="22" spans="1:10" x14ac:dyDescent="0.2">
      <c r="A22" s="11"/>
      <c r="B22" s="11" t="s">
        <v>208</v>
      </c>
      <c r="C22" s="751">
        <v>0</v>
      </c>
      <c r="D22" s="142" t="s">
        <v>142</v>
      </c>
      <c r="E22" s="752">
        <v>0</v>
      </c>
      <c r="F22" s="142">
        <v>-100</v>
      </c>
      <c r="G22" s="752">
        <v>99.861910000000009</v>
      </c>
      <c r="H22" s="142">
        <v>-89.596852404858879</v>
      </c>
      <c r="I22" s="753">
        <v>0.12202801142390605</v>
      </c>
    </row>
    <row r="23" spans="1:10" x14ac:dyDescent="0.2">
      <c r="A23" s="11"/>
      <c r="B23" s="11" t="s">
        <v>237</v>
      </c>
      <c r="C23" s="751">
        <v>200.03373999999999</v>
      </c>
      <c r="D23" s="142">
        <v>562.61306412813838</v>
      </c>
      <c r="E23" s="752">
        <v>288.88554999999997</v>
      </c>
      <c r="F23" s="142">
        <v>856.9352623604525</v>
      </c>
      <c r="G23" s="752">
        <v>355.15357999999998</v>
      </c>
      <c r="H23" s="142">
        <v>1076.4485425302646</v>
      </c>
      <c r="I23" s="753">
        <v>0.43398614263918173</v>
      </c>
    </row>
    <row r="24" spans="1:10" x14ac:dyDescent="0.2">
      <c r="A24" s="11"/>
      <c r="B24" s="11" t="s">
        <v>238</v>
      </c>
      <c r="C24" s="751">
        <v>0</v>
      </c>
      <c r="D24" s="142" t="s">
        <v>142</v>
      </c>
      <c r="E24" s="752">
        <v>0</v>
      </c>
      <c r="F24" s="142" t="s">
        <v>142</v>
      </c>
      <c r="G24" s="752">
        <v>0</v>
      </c>
      <c r="H24" s="142">
        <v>-100</v>
      </c>
      <c r="I24" s="753">
        <v>0</v>
      </c>
    </row>
    <row r="25" spans="1:10" x14ac:dyDescent="0.2">
      <c r="A25" s="160" t="s">
        <v>442</v>
      </c>
      <c r="B25" s="726"/>
      <c r="C25" s="758">
        <v>8562.0815300000049</v>
      </c>
      <c r="D25" s="758">
        <v>10.517224255174568</v>
      </c>
      <c r="E25" s="758">
        <v>33958.505830000038</v>
      </c>
      <c r="F25" s="758">
        <v>35.702895294992423</v>
      </c>
      <c r="G25" s="758">
        <v>71297.083280000021</v>
      </c>
      <c r="H25" s="758">
        <v>83.531834504622765</v>
      </c>
      <c r="I25" s="759">
        <v>87.122720694837739</v>
      </c>
    </row>
    <row r="26" spans="1:10" ht="14.25" customHeight="1" x14ac:dyDescent="0.2">
      <c r="B26" s="11" t="s">
        <v>670</v>
      </c>
      <c r="C26" s="751">
        <v>868</v>
      </c>
      <c r="D26" s="142" t="s">
        <v>142</v>
      </c>
      <c r="E26" s="752">
        <v>3738</v>
      </c>
      <c r="F26" s="142" t="s">
        <v>142</v>
      </c>
      <c r="G26" s="752">
        <v>5619.77</v>
      </c>
      <c r="H26" s="142" t="s">
        <v>142</v>
      </c>
      <c r="I26" s="753">
        <v>6.8671764615730329</v>
      </c>
    </row>
    <row r="27" spans="1:10" x14ac:dyDescent="0.2">
      <c r="A27" s="160" t="s">
        <v>443</v>
      </c>
      <c r="B27" s="726"/>
      <c r="C27" s="758">
        <v>868</v>
      </c>
      <c r="D27" s="758" t="s">
        <v>142</v>
      </c>
      <c r="E27" s="758">
        <v>3738</v>
      </c>
      <c r="F27" s="758" t="s">
        <v>142</v>
      </c>
      <c r="G27" s="758">
        <v>5619.77</v>
      </c>
      <c r="H27" s="758" t="s">
        <v>142</v>
      </c>
      <c r="I27" s="759">
        <v>6.8671764615730329</v>
      </c>
    </row>
    <row r="28" spans="1:10" x14ac:dyDescent="0.2">
      <c r="A28" s="11"/>
      <c r="B28" s="226" t="s">
        <v>231</v>
      </c>
      <c r="C28" s="751">
        <v>13.227930000000001</v>
      </c>
      <c r="D28" s="142">
        <v>-16.195597014499864</v>
      </c>
      <c r="E28" s="752">
        <v>73.472369999999998</v>
      </c>
      <c r="F28" s="752">
        <v>40.918555269861727</v>
      </c>
      <c r="G28" s="752">
        <v>90.990649999999988</v>
      </c>
      <c r="H28" s="142">
        <v>-91.158151533779602</v>
      </c>
      <c r="I28" s="753">
        <v>0.11118761976081407</v>
      </c>
    </row>
    <row r="29" spans="1:10" ht="14.25" customHeight="1" x14ac:dyDescent="0.2">
      <c r="A29" s="160" t="s">
        <v>303</v>
      </c>
      <c r="B29" s="726"/>
      <c r="C29" s="758">
        <v>13.227930000000001</v>
      </c>
      <c r="D29" s="147">
        <v>-16.195597014499864</v>
      </c>
      <c r="E29" s="758">
        <v>73.472369999999998</v>
      </c>
      <c r="F29" s="758">
        <v>40.918555269861727</v>
      </c>
      <c r="G29" s="758">
        <v>90.990649999999988</v>
      </c>
      <c r="H29" s="147">
        <v>-91.158151533779602</v>
      </c>
      <c r="I29" s="759">
        <v>0.11118761976081407</v>
      </c>
    </row>
    <row r="30" spans="1:10" ht="14.25" customHeight="1" x14ac:dyDescent="0.2">
      <c r="A30" s="15"/>
      <c r="B30" s="226" t="s">
        <v>566</v>
      </c>
      <c r="C30" s="751">
        <v>0</v>
      </c>
      <c r="D30" s="752" t="s">
        <v>142</v>
      </c>
      <c r="E30" s="752">
        <v>16.062999999999999</v>
      </c>
      <c r="F30" s="752" t="s">
        <v>142</v>
      </c>
      <c r="G30" s="752">
        <v>16.062999999999999</v>
      </c>
      <c r="H30" s="752" t="s">
        <v>142</v>
      </c>
      <c r="I30" s="753">
        <v>1.9628464421541734E-2</v>
      </c>
    </row>
    <row r="31" spans="1:10" ht="14.25" customHeight="1" x14ac:dyDescent="0.2">
      <c r="A31" s="11"/>
      <c r="B31" s="226" t="s">
        <v>202</v>
      </c>
      <c r="C31" s="751">
        <v>0</v>
      </c>
      <c r="D31" s="752" t="s">
        <v>142</v>
      </c>
      <c r="E31" s="752">
        <v>0</v>
      </c>
      <c r="F31" s="752" t="s">
        <v>142</v>
      </c>
      <c r="G31" s="752">
        <v>786.53949</v>
      </c>
      <c r="H31" s="142" t="s">
        <v>142</v>
      </c>
      <c r="I31" s="753">
        <v>0.96112571721363271</v>
      </c>
      <c r="J31" s="433"/>
    </row>
    <row r="32" spans="1:10" ht="14.25" customHeight="1" x14ac:dyDescent="0.2">
      <c r="A32" s="11"/>
      <c r="B32" s="11" t="s">
        <v>626</v>
      </c>
      <c r="C32" s="751">
        <v>0</v>
      </c>
      <c r="D32" s="142" t="s">
        <v>142</v>
      </c>
      <c r="E32" s="752">
        <v>1364.1749499999999</v>
      </c>
      <c r="F32" s="142">
        <v>86.234638875503293</v>
      </c>
      <c r="G32" s="752">
        <v>3250.2867499999998</v>
      </c>
      <c r="H32" s="142">
        <v>9.2619525871248598</v>
      </c>
      <c r="I32" s="753">
        <v>3.9717448690894304</v>
      </c>
      <c r="J32" s="433"/>
    </row>
    <row r="33" spans="1:9" ht="14.25" customHeight="1" x14ac:dyDescent="0.2">
      <c r="A33" s="160" t="s">
        <v>627</v>
      </c>
      <c r="B33" s="726"/>
      <c r="C33" s="758">
        <v>0</v>
      </c>
      <c r="D33" s="758" t="s">
        <v>142</v>
      </c>
      <c r="E33" s="758">
        <v>1380.23795</v>
      </c>
      <c r="F33" s="758">
        <v>88.427529900409738</v>
      </c>
      <c r="G33" s="758">
        <v>4052.8892399999995</v>
      </c>
      <c r="H33" s="758">
        <v>36.242315230109618</v>
      </c>
      <c r="I33" s="759">
        <v>4.9524990507246045</v>
      </c>
    </row>
    <row r="34" spans="1:9" ht="14.25" customHeight="1" x14ac:dyDescent="0.2">
      <c r="A34" s="15"/>
      <c r="B34" s="226" t="s">
        <v>538</v>
      </c>
      <c r="C34" s="751">
        <v>0</v>
      </c>
      <c r="D34" s="752" t="s">
        <v>142</v>
      </c>
      <c r="E34" s="752">
        <v>0</v>
      </c>
      <c r="F34" s="752" t="s">
        <v>142</v>
      </c>
      <c r="G34" s="752">
        <v>219.03405000000001</v>
      </c>
      <c r="H34" s="142">
        <v>-90.300708908400992</v>
      </c>
      <c r="I34" s="754">
        <v>0.2676524968891984</v>
      </c>
    </row>
    <row r="35" spans="1:9" ht="15.75" customHeight="1" x14ac:dyDescent="0.2">
      <c r="A35" s="15"/>
      <c r="B35" s="226" t="s">
        <v>630</v>
      </c>
      <c r="C35" s="751">
        <v>0</v>
      </c>
      <c r="D35" s="752" t="s">
        <v>142</v>
      </c>
      <c r="E35" s="752">
        <v>0</v>
      </c>
      <c r="F35" s="752" t="s">
        <v>142</v>
      </c>
      <c r="G35" s="752">
        <v>0</v>
      </c>
      <c r="H35" s="142">
        <v>-100</v>
      </c>
      <c r="I35" s="754">
        <v>0</v>
      </c>
    </row>
    <row r="36" spans="1:9" ht="14.25" customHeight="1" x14ac:dyDescent="0.2">
      <c r="A36" s="15"/>
      <c r="B36" s="226" t="s">
        <v>635</v>
      </c>
      <c r="C36" s="751">
        <v>0</v>
      </c>
      <c r="D36" s="752" t="s">
        <v>142</v>
      </c>
      <c r="E36" s="752">
        <v>0</v>
      </c>
      <c r="F36" s="752" t="s">
        <v>142</v>
      </c>
      <c r="G36" s="752">
        <v>0</v>
      </c>
      <c r="H36" s="752">
        <v>-100</v>
      </c>
      <c r="I36" s="754">
        <v>0</v>
      </c>
    </row>
    <row r="37" spans="1:9" s="1" customFormat="1" ht="14.25" customHeight="1" x14ac:dyDescent="0.2">
      <c r="A37" s="11"/>
      <c r="B37" s="11" t="s">
        <v>623</v>
      </c>
      <c r="C37" s="751">
        <v>0</v>
      </c>
      <c r="D37" s="142" t="s">
        <v>142</v>
      </c>
      <c r="E37" s="752">
        <v>13.841749999999999</v>
      </c>
      <c r="F37" s="142" t="s">
        <v>142</v>
      </c>
      <c r="G37" s="752">
        <v>145.31117</v>
      </c>
      <c r="H37" s="142" t="s">
        <v>142</v>
      </c>
      <c r="I37" s="753">
        <v>0.17756553137008049</v>
      </c>
    </row>
    <row r="38" spans="1:9" s="1" customFormat="1" x14ac:dyDescent="0.2">
      <c r="A38" s="160" t="s">
        <v>459</v>
      </c>
      <c r="B38" s="726"/>
      <c r="C38" s="758">
        <v>0</v>
      </c>
      <c r="D38" s="758" t="s">
        <v>142</v>
      </c>
      <c r="E38" s="758">
        <v>13.841749999999999</v>
      </c>
      <c r="F38" s="758" t="s">
        <v>142</v>
      </c>
      <c r="G38" s="758">
        <v>364.34522000000004</v>
      </c>
      <c r="H38" s="147">
        <v>-93.041533905390864</v>
      </c>
      <c r="I38" s="759">
        <v>0.44521802825927892</v>
      </c>
    </row>
    <row r="39" spans="1:9" s="1" customFormat="1" x14ac:dyDescent="0.2">
      <c r="A39" s="11"/>
      <c r="B39" s="11" t="s">
        <v>625</v>
      </c>
      <c r="C39" s="751">
        <v>0</v>
      </c>
      <c r="D39" s="142" t="s">
        <v>142</v>
      </c>
      <c r="E39" s="752">
        <v>0</v>
      </c>
      <c r="F39" s="142" t="s">
        <v>142</v>
      </c>
      <c r="G39" s="752">
        <v>0</v>
      </c>
      <c r="H39" s="142">
        <v>-100</v>
      </c>
      <c r="I39" s="753">
        <v>0</v>
      </c>
    </row>
    <row r="40" spans="1:9" s="1" customFormat="1" x14ac:dyDescent="0.2">
      <c r="A40" s="160" t="s">
        <v>340</v>
      </c>
      <c r="B40" s="726"/>
      <c r="C40" s="758">
        <v>0</v>
      </c>
      <c r="D40" s="758" t="s">
        <v>142</v>
      </c>
      <c r="E40" s="758">
        <v>0</v>
      </c>
      <c r="F40" s="758" t="s">
        <v>142</v>
      </c>
      <c r="G40" s="758">
        <v>0</v>
      </c>
      <c r="H40" s="147">
        <v>-100</v>
      </c>
      <c r="I40" s="759">
        <v>0</v>
      </c>
    </row>
    <row r="41" spans="1:9" s="1" customFormat="1" x14ac:dyDescent="0.2">
      <c r="A41" s="160" t="s">
        <v>633</v>
      </c>
      <c r="B41" s="726"/>
      <c r="C41" s="758">
        <v>240.04839999999999</v>
      </c>
      <c r="D41" s="758">
        <v>3065.6125543979952</v>
      </c>
      <c r="E41" s="758">
        <v>349.11268000000007</v>
      </c>
      <c r="F41" s="758">
        <v>111.11447401115572</v>
      </c>
      <c r="G41" s="758">
        <v>410.15668000000005</v>
      </c>
      <c r="H41" s="147">
        <v>-13.979050197372011</v>
      </c>
      <c r="I41" s="759">
        <v>0.50119814484452974</v>
      </c>
    </row>
    <row r="42" spans="1:9" s="1" customFormat="1" x14ac:dyDescent="0.2">
      <c r="A42" s="745" t="s">
        <v>114</v>
      </c>
      <c r="B42" s="668"/>
      <c r="C42" s="746">
        <v>9683.3578600000073</v>
      </c>
      <c r="D42" s="746">
        <v>24.614519654550225</v>
      </c>
      <c r="E42" s="746">
        <v>39513.170580000027</v>
      </c>
      <c r="F42" s="746">
        <v>52.124891078886584</v>
      </c>
      <c r="G42" s="746">
        <v>81835.235070000024</v>
      </c>
      <c r="H42" s="746">
        <v>61.946025683709436</v>
      </c>
      <c r="I42" s="746">
        <v>100</v>
      </c>
    </row>
    <row r="43" spans="1:9" s="1" customFormat="1" ht="14.25" customHeight="1" x14ac:dyDescent="0.2">
      <c r="A43" s="747"/>
      <c r="B43" s="724" t="s">
        <v>325</v>
      </c>
      <c r="C43" s="748">
        <v>7328.5619100000085</v>
      </c>
      <c r="D43" s="534">
        <v>16.693183801635215</v>
      </c>
      <c r="E43" s="748">
        <v>28112.566940000033</v>
      </c>
      <c r="F43" s="534">
        <v>53.763606960420361</v>
      </c>
      <c r="G43" s="748">
        <v>52826.89325000003</v>
      </c>
      <c r="H43" s="534">
        <v>82.926298981987429</v>
      </c>
      <c r="I43" s="748">
        <v>64.552748220021712</v>
      </c>
    </row>
    <row r="44" spans="1:9" s="1" customFormat="1" ht="14.25" customHeight="1" x14ac:dyDescent="0.2">
      <c r="A44" s="724"/>
      <c r="B44" s="724" t="s">
        <v>322</v>
      </c>
      <c r="C44" s="748">
        <v>2354.7959499999997</v>
      </c>
      <c r="D44" s="534">
        <v>57.991996767049294</v>
      </c>
      <c r="E44" s="748">
        <v>11400.603640000001</v>
      </c>
      <c r="F44" s="534">
        <v>48.229444602068583</v>
      </c>
      <c r="G44" s="748">
        <v>29008.341819999998</v>
      </c>
      <c r="H44" s="534">
        <v>33.965272979611434</v>
      </c>
      <c r="I44" s="748">
        <v>35.447251779978281</v>
      </c>
    </row>
    <row r="45" spans="1:9" s="1" customFormat="1" x14ac:dyDescent="0.2">
      <c r="A45" s="743"/>
      <c r="B45" s="743" t="s">
        <v>446</v>
      </c>
      <c r="C45" s="744">
        <v>8573.2310700000053</v>
      </c>
      <c r="D45" s="536">
        <v>10.470695188140327</v>
      </c>
      <c r="E45" s="744">
        <v>34007.039350000028</v>
      </c>
      <c r="F45" s="536">
        <v>35.727151116572593</v>
      </c>
      <c r="G45" s="744">
        <v>71175.204030000023</v>
      </c>
      <c r="H45" s="536">
        <v>78.683375132516559</v>
      </c>
      <c r="I45" s="744">
        <v>86.973788208854472</v>
      </c>
    </row>
    <row r="46" spans="1:9" s="1" customFormat="1" x14ac:dyDescent="0.2">
      <c r="A46" s="743"/>
      <c r="B46" s="743" t="s">
        <v>447</v>
      </c>
      <c r="C46" s="744">
        <v>1110.1267900000009</v>
      </c>
      <c r="D46" s="536">
        <v>10988.560409771486</v>
      </c>
      <c r="E46" s="744">
        <v>5506.1312299999963</v>
      </c>
      <c r="F46" s="536">
        <v>499.32508525947475</v>
      </c>
      <c r="G46" s="744">
        <v>10660.031040000007</v>
      </c>
      <c r="H46" s="536">
        <v>-0.36674892928448594</v>
      </c>
      <c r="I46" s="744">
        <v>13.026211791145533</v>
      </c>
    </row>
    <row r="47" spans="1:9" s="1" customFormat="1" ht="14.25" customHeight="1" x14ac:dyDescent="0.2">
      <c r="A47" s="724"/>
      <c r="B47" s="724" t="s">
        <v>448</v>
      </c>
      <c r="C47" s="725">
        <v>8560.0031400000062</v>
      </c>
      <c r="D47" s="155">
        <v>11.527339356353021</v>
      </c>
      <c r="E47" s="725">
        <v>33767.118320000031</v>
      </c>
      <c r="F47" s="155">
        <v>42.33899532101119</v>
      </c>
      <c r="G47" s="725">
        <v>70716.374240000019</v>
      </c>
      <c r="H47" s="155">
        <v>93.15545948900153</v>
      </c>
      <c r="I47" s="725">
        <v>86.413113104044754</v>
      </c>
    </row>
    <row r="48" spans="1:9" s="1" customFormat="1" ht="14.25" customHeight="1" x14ac:dyDescent="0.2">
      <c r="A48" s="802" t="s">
        <v>675</v>
      </c>
      <c r="B48" s="802"/>
      <c r="C48" s="802"/>
      <c r="D48" s="802"/>
      <c r="E48" s="802"/>
      <c r="F48" s="802"/>
      <c r="G48" s="802"/>
      <c r="I48" s="161" t="s">
        <v>220</v>
      </c>
    </row>
    <row r="49" spans="1:9" s="1" customFormat="1" x14ac:dyDescent="0.2">
      <c r="A49" s="802" t="s">
        <v>682</v>
      </c>
      <c r="B49" s="802"/>
      <c r="C49" s="802"/>
      <c r="D49" s="802"/>
      <c r="E49" s="802"/>
      <c r="F49" s="802"/>
      <c r="G49" s="802"/>
      <c r="H49" s="802"/>
      <c r="I49" s="802"/>
    </row>
    <row r="50" spans="1:9" s="1" customFormat="1" x14ac:dyDescent="0.2">
      <c r="A50" s="802"/>
      <c r="B50" s="802"/>
      <c r="C50" s="802"/>
      <c r="D50" s="802"/>
      <c r="E50" s="802"/>
      <c r="F50" s="802"/>
      <c r="G50" s="802"/>
      <c r="H50" s="802"/>
      <c r="I50" s="802"/>
    </row>
    <row r="51" spans="1:9" s="1" customFormat="1" x14ac:dyDescent="0.2">
      <c r="A51" s="802"/>
      <c r="B51" s="802"/>
      <c r="C51" s="802"/>
      <c r="D51" s="802"/>
      <c r="E51" s="802"/>
      <c r="F51" s="802"/>
      <c r="G51" s="802"/>
      <c r="H51" s="802"/>
      <c r="I51" s="802"/>
    </row>
    <row r="52" spans="1:9" s="1" customFormat="1" x14ac:dyDescent="0.2">
      <c r="G52" s="621"/>
    </row>
    <row r="53" spans="1:9" s="1" customFormat="1" x14ac:dyDescent="0.2">
      <c r="G53" s="621"/>
    </row>
    <row r="54" spans="1:9" s="1" customFormat="1" x14ac:dyDescent="0.2">
      <c r="G54" s="621"/>
    </row>
    <row r="55" spans="1:9" s="1" customFormat="1" x14ac:dyDescent="0.2">
      <c r="G55" s="621"/>
    </row>
    <row r="56" spans="1:9" s="1" customFormat="1" x14ac:dyDescent="0.2">
      <c r="G56" s="621"/>
    </row>
    <row r="57" spans="1:9" s="1" customFormat="1" x14ac:dyDescent="0.2">
      <c r="G57" s="621"/>
    </row>
    <row r="58" spans="1:9" s="1" customFormat="1" x14ac:dyDescent="0.2">
      <c r="G58" s="621"/>
    </row>
    <row r="59" spans="1:9" s="1" customFormat="1" x14ac:dyDescent="0.2">
      <c r="G59" s="621"/>
    </row>
    <row r="60" spans="1:9" s="1" customFormat="1" x14ac:dyDescent="0.2">
      <c r="G60" s="621"/>
    </row>
    <row r="61" spans="1:9" s="1" customFormat="1" x14ac:dyDescent="0.2">
      <c r="G61" s="621"/>
    </row>
    <row r="62" spans="1:9" s="1" customFormat="1" x14ac:dyDescent="0.2">
      <c r="G62" s="621"/>
    </row>
    <row r="63" spans="1:9" s="1" customFormat="1" x14ac:dyDescent="0.2">
      <c r="G63" s="621"/>
    </row>
    <row r="64" spans="1:9" s="1" customFormat="1" x14ac:dyDescent="0.2">
      <c r="G64" s="621"/>
    </row>
    <row r="65" spans="7:7" s="1" customFormat="1" x14ac:dyDescent="0.2">
      <c r="G65" s="621"/>
    </row>
    <row r="66" spans="7:7" s="1" customFormat="1" x14ac:dyDescent="0.2">
      <c r="G66" s="621"/>
    </row>
    <row r="67" spans="7:7" s="1" customFormat="1" x14ac:dyDescent="0.2">
      <c r="G67" s="621"/>
    </row>
    <row r="68" spans="7:7" s="1" customFormat="1" x14ac:dyDescent="0.2">
      <c r="G68" s="621"/>
    </row>
    <row r="69" spans="7:7" s="1" customFormat="1" x14ac:dyDescent="0.2">
      <c r="G69" s="621"/>
    </row>
    <row r="70" spans="7:7" s="1" customFormat="1" x14ac:dyDescent="0.2">
      <c r="G70" s="621"/>
    </row>
    <row r="71" spans="7:7" s="1" customFormat="1" x14ac:dyDescent="0.2">
      <c r="G71" s="621"/>
    </row>
    <row r="72" spans="7:7" s="1" customFormat="1" x14ac:dyDescent="0.2">
      <c r="G72" s="621"/>
    </row>
    <row r="73" spans="7:7" s="1" customFormat="1" x14ac:dyDescent="0.2">
      <c r="G73" s="621"/>
    </row>
    <row r="74" spans="7:7" s="1" customFormat="1" x14ac:dyDescent="0.2">
      <c r="G74" s="621"/>
    </row>
    <row r="75" spans="7:7" s="1" customFormat="1" x14ac:dyDescent="0.2">
      <c r="G75" s="621"/>
    </row>
    <row r="76" spans="7:7" s="1" customFormat="1" x14ac:dyDescent="0.2">
      <c r="G76" s="621"/>
    </row>
    <row r="77" spans="7:7" s="1" customFormat="1" x14ac:dyDescent="0.2">
      <c r="G77" s="621"/>
    </row>
    <row r="78" spans="7:7" s="1" customFormat="1" x14ac:dyDescent="0.2">
      <c r="G78" s="621"/>
    </row>
    <row r="79" spans="7:7" s="1" customFormat="1" x14ac:dyDescent="0.2">
      <c r="G79" s="621"/>
    </row>
    <row r="80" spans="7:7" s="1" customFormat="1" x14ac:dyDescent="0.2">
      <c r="G80" s="621"/>
    </row>
    <row r="81" spans="7:7" s="1" customFormat="1" x14ac:dyDescent="0.2">
      <c r="G81" s="621"/>
    </row>
    <row r="82" spans="7:7" s="1" customFormat="1" x14ac:dyDescent="0.2">
      <c r="G82" s="621"/>
    </row>
    <row r="83" spans="7:7" s="1" customFormat="1" x14ac:dyDescent="0.2">
      <c r="G83" s="621"/>
    </row>
    <row r="84" spans="7:7" s="1" customFormat="1" x14ac:dyDescent="0.2">
      <c r="G84" s="621"/>
    </row>
    <row r="85" spans="7:7" s="1" customFormat="1" x14ac:dyDescent="0.2">
      <c r="G85" s="621"/>
    </row>
    <row r="86" spans="7:7" s="1" customFormat="1" x14ac:dyDescent="0.2">
      <c r="G86" s="621"/>
    </row>
    <row r="87" spans="7:7" s="1" customFormat="1" x14ac:dyDescent="0.2">
      <c r="G87" s="621"/>
    </row>
    <row r="88" spans="7:7" s="1" customFormat="1" x14ac:dyDescent="0.2">
      <c r="G88" s="621"/>
    </row>
    <row r="89" spans="7:7" s="1" customFormat="1" x14ac:dyDescent="0.2">
      <c r="G89" s="621"/>
    </row>
    <row r="90" spans="7:7" s="1" customFormat="1" x14ac:dyDescent="0.2">
      <c r="G90" s="621"/>
    </row>
    <row r="91" spans="7:7" s="1" customFormat="1" x14ac:dyDescent="0.2">
      <c r="G91" s="621"/>
    </row>
    <row r="92" spans="7:7" s="1" customFormat="1" x14ac:dyDescent="0.2">
      <c r="G92" s="621"/>
    </row>
    <row r="93" spans="7:7" s="1" customFormat="1" x14ac:dyDescent="0.2">
      <c r="G93" s="621"/>
    </row>
    <row r="94" spans="7:7" s="1" customFormat="1" x14ac:dyDescent="0.2">
      <c r="G94" s="621"/>
    </row>
    <row r="95" spans="7:7" s="1" customFormat="1" x14ac:dyDescent="0.2">
      <c r="G95" s="621"/>
    </row>
    <row r="96" spans="7:7" s="1" customFormat="1" x14ac:dyDescent="0.2">
      <c r="G96" s="621"/>
    </row>
    <row r="97" spans="7:7" s="1" customFormat="1" x14ac:dyDescent="0.2">
      <c r="G97" s="621"/>
    </row>
    <row r="98" spans="7:7" s="1" customFormat="1" x14ac:dyDescent="0.2">
      <c r="G98" s="621"/>
    </row>
    <row r="99" spans="7:7" s="1" customFormat="1" x14ac:dyDescent="0.2">
      <c r="G99" s="621"/>
    </row>
    <row r="100" spans="7:7" s="1" customFormat="1" x14ac:dyDescent="0.2">
      <c r="G100" s="621"/>
    </row>
    <row r="101" spans="7:7" s="1" customFormat="1" x14ac:dyDescent="0.2">
      <c r="G101" s="621"/>
    </row>
    <row r="102" spans="7:7" s="1" customFormat="1" x14ac:dyDescent="0.2">
      <c r="G102" s="621"/>
    </row>
    <row r="103" spans="7:7" s="1" customFormat="1" x14ac:dyDescent="0.2">
      <c r="G103" s="621"/>
    </row>
    <row r="104" spans="7:7" s="1" customFormat="1" x14ac:dyDescent="0.2">
      <c r="G104" s="621"/>
    </row>
    <row r="105" spans="7:7" s="1" customFormat="1" x14ac:dyDescent="0.2">
      <c r="G105" s="621"/>
    </row>
    <row r="106" spans="7:7" s="1" customFormat="1" x14ac:dyDescent="0.2">
      <c r="G106" s="621"/>
    </row>
    <row r="107" spans="7:7" s="1" customFormat="1" x14ac:dyDescent="0.2">
      <c r="G107" s="621"/>
    </row>
    <row r="108" spans="7:7" s="1" customFormat="1" x14ac:dyDescent="0.2">
      <c r="G108" s="621"/>
    </row>
    <row r="109" spans="7:7" s="1" customFormat="1" x14ac:dyDescent="0.2">
      <c r="G109" s="621"/>
    </row>
    <row r="110" spans="7:7" s="1" customFormat="1" x14ac:dyDescent="0.2">
      <c r="G110" s="621"/>
    </row>
    <row r="111" spans="7:7" s="1" customFormat="1" x14ac:dyDescent="0.2">
      <c r="G111" s="621"/>
    </row>
    <row r="112" spans="7:7" s="1" customFormat="1" x14ac:dyDescent="0.2">
      <c r="G112" s="621"/>
    </row>
    <row r="113" spans="7:7" s="1" customFormat="1" x14ac:dyDescent="0.2">
      <c r="G113" s="621"/>
    </row>
    <row r="114" spans="7:7" s="1" customFormat="1" x14ac:dyDescent="0.2">
      <c r="G114" s="621"/>
    </row>
    <row r="115" spans="7:7" s="1" customFormat="1" x14ac:dyDescent="0.2">
      <c r="G115" s="621"/>
    </row>
    <row r="116" spans="7:7" s="1" customFormat="1" x14ac:dyDescent="0.2">
      <c r="G116" s="621"/>
    </row>
    <row r="117" spans="7:7" s="1" customFormat="1" x14ac:dyDescent="0.2">
      <c r="G117" s="621"/>
    </row>
    <row r="118" spans="7:7" s="1" customFormat="1" x14ac:dyDescent="0.2">
      <c r="G118" s="621"/>
    </row>
    <row r="119" spans="7:7" s="1" customFormat="1" x14ac:dyDescent="0.2">
      <c r="G119" s="621"/>
    </row>
    <row r="120" spans="7:7" s="1" customFormat="1" x14ac:dyDescent="0.2">
      <c r="G120" s="621"/>
    </row>
    <row r="121" spans="7:7" s="1" customFormat="1" x14ac:dyDescent="0.2">
      <c r="G121" s="621"/>
    </row>
    <row r="122" spans="7:7" s="1" customFormat="1" x14ac:dyDescent="0.2">
      <c r="G122" s="621"/>
    </row>
    <row r="123" spans="7:7" s="1" customFormat="1" x14ac:dyDescent="0.2">
      <c r="G123" s="621"/>
    </row>
    <row r="124" spans="7:7" s="1" customFormat="1" x14ac:dyDescent="0.2">
      <c r="G124" s="621"/>
    </row>
    <row r="125" spans="7:7" s="1" customFormat="1" x14ac:dyDescent="0.2">
      <c r="G125" s="621"/>
    </row>
    <row r="126" spans="7:7" s="1" customFormat="1" x14ac:dyDescent="0.2">
      <c r="G126" s="621"/>
    </row>
    <row r="127" spans="7:7" s="1" customFormat="1" x14ac:dyDescent="0.2">
      <c r="G127" s="621"/>
    </row>
    <row r="128" spans="7:7" s="1" customFormat="1" x14ac:dyDescent="0.2">
      <c r="G128" s="621"/>
    </row>
    <row r="129" spans="7:7" s="1" customFormat="1" x14ac:dyDescent="0.2">
      <c r="G129" s="621"/>
    </row>
    <row r="130" spans="7:7" s="1" customFormat="1" x14ac:dyDescent="0.2">
      <c r="G130" s="621"/>
    </row>
    <row r="131" spans="7:7" s="1" customFormat="1" x14ac:dyDescent="0.2">
      <c r="G131" s="621"/>
    </row>
    <row r="132" spans="7:7" s="1" customFormat="1" x14ac:dyDescent="0.2">
      <c r="G132" s="621"/>
    </row>
    <row r="133" spans="7:7" s="1" customFormat="1" x14ac:dyDescent="0.2">
      <c r="G133" s="621"/>
    </row>
    <row r="134" spans="7:7" s="1" customFormat="1" x14ac:dyDescent="0.2">
      <c r="G134" s="621"/>
    </row>
    <row r="135" spans="7:7" s="1" customFormat="1" x14ac:dyDescent="0.2">
      <c r="G135" s="621"/>
    </row>
    <row r="136" spans="7:7" s="1" customFormat="1" x14ac:dyDescent="0.2">
      <c r="G136" s="621"/>
    </row>
    <row r="137" spans="7:7" s="1" customFormat="1" x14ac:dyDescent="0.2">
      <c r="G137" s="621"/>
    </row>
    <row r="138" spans="7:7" s="1" customFormat="1" x14ac:dyDescent="0.2">
      <c r="G138" s="621"/>
    </row>
    <row r="139" spans="7:7" s="1" customFormat="1" x14ac:dyDescent="0.2">
      <c r="G139" s="621"/>
    </row>
    <row r="140" spans="7:7" s="1" customFormat="1" x14ac:dyDescent="0.2">
      <c r="G140" s="621"/>
    </row>
    <row r="141" spans="7:7" s="1" customFormat="1" x14ac:dyDescent="0.2">
      <c r="G141" s="621"/>
    </row>
    <row r="142" spans="7:7" s="1" customFormat="1" x14ac:dyDescent="0.2">
      <c r="G142" s="621"/>
    </row>
    <row r="143" spans="7:7" s="1" customFormat="1" x14ac:dyDescent="0.2">
      <c r="G143" s="621"/>
    </row>
    <row r="144" spans="7:7" s="1" customFormat="1" x14ac:dyDescent="0.2">
      <c r="G144" s="621"/>
    </row>
    <row r="145" spans="7:7" s="1" customFormat="1" x14ac:dyDescent="0.2">
      <c r="G145" s="621"/>
    </row>
    <row r="146" spans="7:7" s="1" customFormat="1" x14ac:dyDescent="0.2">
      <c r="G146" s="621"/>
    </row>
    <row r="147" spans="7:7" s="1" customFormat="1" x14ac:dyDescent="0.2">
      <c r="G147" s="621"/>
    </row>
    <row r="148" spans="7:7" s="1" customFormat="1" x14ac:dyDescent="0.2">
      <c r="G148" s="621"/>
    </row>
    <row r="149" spans="7:7" s="1" customFormat="1" x14ac:dyDescent="0.2">
      <c r="G149" s="621"/>
    </row>
    <row r="150" spans="7:7" s="1" customFormat="1" x14ac:dyDescent="0.2">
      <c r="G150" s="621"/>
    </row>
    <row r="151" spans="7:7" s="1" customFormat="1" x14ac:dyDescent="0.2">
      <c r="G151" s="621"/>
    </row>
    <row r="152" spans="7:7" s="1" customFormat="1" x14ac:dyDescent="0.2">
      <c r="G152" s="621"/>
    </row>
    <row r="153" spans="7:7" s="1" customFormat="1" x14ac:dyDescent="0.2">
      <c r="G153" s="621"/>
    </row>
    <row r="154" spans="7:7" s="1" customFormat="1" x14ac:dyDescent="0.2">
      <c r="G154" s="621"/>
    </row>
    <row r="155" spans="7:7" s="1" customFormat="1" x14ac:dyDescent="0.2">
      <c r="G155" s="621"/>
    </row>
    <row r="156" spans="7:7" s="1" customFormat="1" x14ac:dyDescent="0.2">
      <c r="G156" s="621"/>
    </row>
    <row r="157" spans="7:7" s="1" customFormat="1" x14ac:dyDescent="0.2">
      <c r="G157" s="621"/>
    </row>
    <row r="158" spans="7:7" s="1" customFormat="1" x14ac:dyDescent="0.2">
      <c r="G158" s="621"/>
    </row>
    <row r="159" spans="7:7" s="1" customFormat="1" x14ac:dyDescent="0.2">
      <c r="G159" s="621"/>
    </row>
    <row r="160" spans="7:7" s="1" customFormat="1" x14ac:dyDescent="0.2">
      <c r="G160" s="621"/>
    </row>
    <row r="161" spans="7:7" s="1" customFormat="1" x14ac:dyDescent="0.2">
      <c r="G161" s="621"/>
    </row>
    <row r="162" spans="7:7" s="1" customFormat="1" x14ac:dyDescent="0.2">
      <c r="G162" s="621"/>
    </row>
    <row r="163" spans="7:7" s="1" customFormat="1" x14ac:dyDescent="0.2">
      <c r="G163" s="621"/>
    </row>
    <row r="164" spans="7:7" s="1" customFormat="1" x14ac:dyDescent="0.2">
      <c r="G164" s="621"/>
    </row>
    <row r="165" spans="7:7" s="1" customFormat="1" x14ac:dyDescent="0.2">
      <c r="G165" s="621"/>
    </row>
    <row r="166" spans="7:7" s="1" customFormat="1" x14ac:dyDescent="0.2">
      <c r="G166" s="621"/>
    </row>
    <row r="167" spans="7:7" s="1" customFormat="1" x14ac:dyDescent="0.2">
      <c r="G167" s="621"/>
    </row>
    <row r="168" spans="7:7" s="1" customFormat="1" x14ac:dyDescent="0.2">
      <c r="G168" s="621"/>
    </row>
    <row r="169" spans="7:7" s="1" customFormat="1" x14ac:dyDescent="0.2">
      <c r="G169" s="621"/>
    </row>
    <row r="170" spans="7:7" s="1" customFormat="1" x14ac:dyDescent="0.2">
      <c r="G170" s="621"/>
    </row>
    <row r="171" spans="7:7" s="1" customFormat="1" x14ac:dyDescent="0.2">
      <c r="G171" s="621"/>
    </row>
    <row r="172" spans="7:7" s="1" customFormat="1" x14ac:dyDescent="0.2">
      <c r="G172" s="621"/>
    </row>
    <row r="173" spans="7:7" s="1" customFormat="1" x14ac:dyDescent="0.2">
      <c r="G173" s="621"/>
    </row>
    <row r="174" spans="7:7" s="1" customFormat="1" x14ac:dyDescent="0.2">
      <c r="G174" s="621"/>
    </row>
    <row r="175" spans="7:7" s="1" customFormat="1" x14ac:dyDescent="0.2">
      <c r="G175" s="621"/>
    </row>
    <row r="176" spans="7:7" s="1" customFormat="1" x14ac:dyDescent="0.2">
      <c r="G176" s="621"/>
    </row>
    <row r="177" spans="7:7" s="1" customFormat="1" x14ac:dyDescent="0.2">
      <c r="G177" s="621"/>
    </row>
    <row r="178" spans="7:7" s="1" customFormat="1" x14ac:dyDescent="0.2">
      <c r="G178" s="621"/>
    </row>
    <row r="179" spans="7:7" s="1" customFormat="1" x14ac:dyDescent="0.2">
      <c r="G179" s="621"/>
    </row>
    <row r="180" spans="7:7" s="1" customFormat="1" x14ac:dyDescent="0.2">
      <c r="G180" s="621"/>
    </row>
    <row r="181" spans="7:7" s="1" customFormat="1" x14ac:dyDescent="0.2">
      <c r="G181" s="621"/>
    </row>
    <row r="182" spans="7:7" s="1" customFormat="1" x14ac:dyDescent="0.2">
      <c r="G182" s="621"/>
    </row>
    <row r="183" spans="7:7" s="1" customFormat="1" x14ac:dyDescent="0.2">
      <c r="G183" s="621"/>
    </row>
    <row r="184" spans="7:7" s="1" customFormat="1" x14ac:dyDescent="0.2">
      <c r="G184" s="621"/>
    </row>
    <row r="185" spans="7:7" s="1" customFormat="1" x14ac:dyDescent="0.2">
      <c r="G185" s="621"/>
    </row>
    <row r="186" spans="7:7" s="1" customFormat="1" x14ac:dyDescent="0.2">
      <c r="G186" s="621"/>
    </row>
    <row r="187" spans="7:7" s="1" customFormat="1" x14ac:dyDescent="0.2">
      <c r="G187" s="621"/>
    </row>
    <row r="188" spans="7:7" s="1" customFormat="1" x14ac:dyDescent="0.2">
      <c r="G188" s="621"/>
    </row>
    <row r="189" spans="7:7" s="1" customFormat="1" x14ac:dyDescent="0.2">
      <c r="G189" s="621"/>
    </row>
    <row r="190" spans="7:7" s="1" customFormat="1" x14ac:dyDescent="0.2">
      <c r="G190" s="621"/>
    </row>
    <row r="191" spans="7:7" s="1" customFormat="1" x14ac:dyDescent="0.2">
      <c r="G191" s="621"/>
    </row>
    <row r="192" spans="7:7" s="1" customFormat="1" x14ac:dyDescent="0.2">
      <c r="G192" s="621"/>
    </row>
    <row r="193" spans="7:7" s="1" customFormat="1" x14ac:dyDescent="0.2">
      <c r="G193" s="621"/>
    </row>
    <row r="194" spans="7:7" s="1" customFormat="1" x14ac:dyDescent="0.2">
      <c r="G194" s="621"/>
    </row>
    <row r="195" spans="7:7" s="1" customFormat="1" x14ac:dyDescent="0.2">
      <c r="G195" s="621"/>
    </row>
    <row r="196" spans="7:7" s="1" customFormat="1" x14ac:dyDescent="0.2">
      <c r="G196" s="621"/>
    </row>
    <row r="197" spans="7:7" s="1" customFormat="1" x14ac:dyDescent="0.2">
      <c r="G197" s="621"/>
    </row>
    <row r="198" spans="7:7" s="1" customFormat="1" x14ac:dyDescent="0.2">
      <c r="G198" s="621"/>
    </row>
    <row r="199" spans="7:7" s="1" customFormat="1" x14ac:dyDescent="0.2">
      <c r="G199" s="621"/>
    </row>
    <row r="200" spans="7:7" s="1" customFormat="1" x14ac:dyDescent="0.2">
      <c r="G200" s="621"/>
    </row>
    <row r="201" spans="7:7" s="1" customFormat="1" x14ac:dyDescent="0.2">
      <c r="G201" s="621"/>
    </row>
    <row r="202" spans="7:7" s="1" customFormat="1" x14ac:dyDescent="0.2">
      <c r="G202" s="621"/>
    </row>
    <row r="203" spans="7:7" s="1" customFormat="1" x14ac:dyDescent="0.2">
      <c r="G203" s="621"/>
    </row>
    <row r="204" spans="7:7" s="1" customFormat="1" x14ac:dyDescent="0.2">
      <c r="G204" s="621"/>
    </row>
    <row r="205" spans="7:7" s="1" customFormat="1" x14ac:dyDescent="0.2">
      <c r="G205" s="621"/>
    </row>
    <row r="206" spans="7:7" s="1" customFormat="1" x14ac:dyDescent="0.2">
      <c r="G206" s="621"/>
    </row>
    <row r="207" spans="7:7" s="1" customFormat="1" x14ac:dyDescent="0.2">
      <c r="G207" s="621"/>
    </row>
    <row r="208" spans="7:7" s="1" customFormat="1" x14ac:dyDescent="0.2">
      <c r="G208" s="621"/>
    </row>
    <row r="209" spans="7:7" s="1" customFormat="1" x14ac:dyDescent="0.2">
      <c r="G209" s="621"/>
    </row>
    <row r="210" spans="7:7" s="1" customFormat="1" x14ac:dyDescent="0.2">
      <c r="G210" s="621"/>
    </row>
    <row r="211" spans="7:7" s="1" customFormat="1" x14ac:dyDescent="0.2">
      <c r="G211" s="621"/>
    </row>
    <row r="212" spans="7:7" s="1" customFormat="1" x14ac:dyDescent="0.2">
      <c r="G212" s="621"/>
    </row>
    <row r="213" spans="7:7" s="1" customFormat="1" x14ac:dyDescent="0.2">
      <c r="G213" s="621"/>
    </row>
    <row r="214" spans="7:7" s="1" customFormat="1" x14ac:dyDescent="0.2">
      <c r="G214" s="621"/>
    </row>
    <row r="215" spans="7:7" s="1" customFormat="1" x14ac:dyDescent="0.2">
      <c r="G215" s="621"/>
    </row>
    <row r="216" spans="7:7" s="1" customFormat="1" x14ac:dyDescent="0.2">
      <c r="G216" s="621"/>
    </row>
    <row r="217" spans="7:7" s="1" customFormat="1" x14ac:dyDescent="0.2">
      <c r="G217" s="621"/>
    </row>
    <row r="218" spans="7:7" s="1" customFormat="1" x14ac:dyDescent="0.2">
      <c r="G218" s="621"/>
    </row>
    <row r="219" spans="7:7" s="1" customFormat="1" x14ac:dyDescent="0.2">
      <c r="G219" s="621"/>
    </row>
    <row r="220" spans="7:7" s="1" customFormat="1" x14ac:dyDescent="0.2">
      <c r="G220" s="621"/>
    </row>
    <row r="221" spans="7:7" s="1" customFormat="1" x14ac:dyDescent="0.2">
      <c r="G221" s="621"/>
    </row>
    <row r="222" spans="7:7" s="1" customFormat="1" x14ac:dyDescent="0.2">
      <c r="G222" s="621"/>
    </row>
    <row r="223" spans="7:7" s="1" customFormat="1" x14ac:dyDescent="0.2">
      <c r="G223" s="621"/>
    </row>
    <row r="224" spans="7:7" s="1" customFormat="1" x14ac:dyDescent="0.2">
      <c r="G224" s="621"/>
    </row>
    <row r="225" spans="7:7" s="1" customFormat="1" x14ac:dyDescent="0.2">
      <c r="G225" s="621"/>
    </row>
    <row r="226" spans="7:7" s="1" customFormat="1" x14ac:dyDescent="0.2">
      <c r="G226" s="621"/>
    </row>
    <row r="227" spans="7:7" s="1" customFormat="1" x14ac:dyDescent="0.2">
      <c r="G227" s="621"/>
    </row>
    <row r="228" spans="7:7" s="1" customFormat="1" x14ac:dyDescent="0.2">
      <c r="G228" s="621"/>
    </row>
    <row r="229" spans="7:7" s="1" customFormat="1" x14ac:dyDescent="0.2">
      <c r="G229" s="621"/>
    </row>
    <row r="230" spans="7:7" s="1" customFormat="1" x14ac:dyDescent="0.2">
      <c r="G230" s="621"/>
    </row>
    <row r="231" spans="7:7" s="1" customFormat="1" x14ac:dyDescent="0.2">
      <c r="G231" s="621"/>
    </row>
    <row r="232" spans="7:7" s="1" customFormat="1" x14ac:dyDescent="0.2">
      <c r="G232" s="621"/>
    </row>
    <row r="233" spans="7:7" s="1" customFormat="1" x14ac:dyDescent="0.2">
      <c r="G233" s="621"/>
    </row>
    <row r="234" spans="7:7" s="1" customFormat="1" x14ac:dyDescent="0.2">
      <c r="G234" s="621"/>
    </row>
    <row r="235" spans="7:7" s="1" customFormat="1" x14ac:dyDescent="0.2">
      <c r="G235" s="621"/>
    </row>
    <row r="236" spans="7:7" s="1" customFormat="1" x14ac:dyDescent="0.2">
      <c r="G236" s="621"/>
    </row>
    <row r="237" spans="7:7" s="1" customFormat="1" x14ac:dyDescent="0.2">
      <c r="G237" s="621"/>
    </row>
    <row r="238" spans="7:7" s="1" customFormat="1" x14ac:dyDescent="0.2">
      <c r="G238" s="621"/>
    </row>
    <row r="239" spans="7:7" s="1" customFormat="1" x14ac:dyDescent="0.2">
      <c r="G239" s="621"/>
    </row>
    <row r="240" spans="7:7" s="1" customFormat="1" x14ac:dyDescent="0.2">
      <c r="G240" s="621"/>
    </row>
    <row r="241" spans="7:7" s="1" customFormat="1" x14ac:dyDescent="0.2">
      <c r="G241" s="621"/>
    </row>
    <row r="242" spans="7:7" s="1" customFormat="1" x14ac:dyDescent="0.2">
      <c r="G242" s="621"/>
    </row>
    <row r="243" spans="7:7" s="1" customFormat="1" x14ac:dyDescent="0.2">
      <c r="G243" s="621"/>
    </row>
    <row r="244" spans="7:7" s="1" customFormat="1" x14ac:dyDescent="0.2">
      <c r="G244" s="621"/>
    </row>
    <row r="245" spans="7:7" s="1" customFormat="1" x14ac:dyDescent="0.2">
      <c r="G245" s="621"/>
    </row>
    <row r="246" spans="7:7" s="1" customFormat="1" x14ac:dyDescent="0.2">
      <c r="G246" s="621"/>
    </row>
    <row r="247" spans="7:7" s="1" customFormat="1" x14ac:dyDescent="0.2">
      <c r="G247" s="621"/>
    </row>
    <row r="248" spans="7:7" s="1" customFormat="1" x14ac:dyDescent="0.2">
      <c r="G248" s="621"/>
    </row>
    <row r="249" spans="7:7" s="1" customFormat="1" x14ac:dyDescent="0.2">
      <c r="G249" s="621"/>
    </row>
    <row r="250" spans="7:7" s="1" customFormat="1" x14ac:dyDescent="0.2">
      <c r="G250" s="621"/>
    </row>
    <row r="251" spans="7:7" s="1" customFormat="1" x14ac:dyDescent="0.2">
      <c r="G251" s="621"/>
    </row>
    <row r="252" spans="7:7" s="1" customFormat="1" x14ac:dyDescent="0.2">
      <c r="G252" s="621"/>
    </row>
    <row r="253" spans="7:7" s="1" customFormat="1" x14ac:dyDescent="0.2">
      <c r="G253" s="621"/>
    </row>
    <row r="254" spans="7:7" s="1" customFormat="1" x14ac:dyDescent="0.2">
      <c r="G254" s="621"/>
    </row>
    <row r="255" spans="7:7" s="1" customFormat="1" x14ac:dyDescent="0.2">
      <c r="G255" s="621"/>
    </row>
    <row r="256" spans="7:7" s="1" customFormat="1" x14ac:dyDescent="0.2">
      <c r="G256" s="621"/>
    </row>
    <row r="257" spans="7:7" s="1" customFormat="1" x14ac:dyDescent="0.2">
      <c r="G257" s="621"/>
    </row>
    <row r="258" spans="7:7" s="1" customFormat="1" x14ac:dyDescent="0.2">
      <c r="G258" s="621"/>
    </row>
    <row r="259" spans="7:7" s="1" customFormat="1" x14ac:dyDescent="0.2">
      <c r="G259" s="621"/>
    </row>
    <row r="260" spans="7:7" s="1" customFormat="1" x14ac:dyDescent="0.2">
      <c r="G260" s="621"/>
    </row>
    <row r="261" spans="7:7" s="1" customFormat="1" x14ac:dyDescent="0.2">
      <c r="G261" s="621"/>
    </row>
    <row r="262" spans="7:7" s="1" customFormat="1" x14ac:dyDescent="0.2">
      <c r="G262" s="621"/>
    </row>
    <row r="263" spans="7:7" s="1" customFormat="1" x14ac:dyDescent="0.2">
      <c r="G263" s="621"/>
    </row>
    <row r="264" spans="7:7" s="1" customFormat="1" x14ac:dyDescent="0.2">
      <c r="G264" s="621"/>
    </row>
    <row r="265" spans="7:7" s="1" customFormat="1" x14ac:dyDescent="0.2">
      <c r="G265" s="621"/>
    </row>
    <row r="266" spans="7:7" s="1" customFormat="1" x14ac:dyDescent="0.2">
      <c r="G266" s="621"/>
    </row>
    <row r="267" spans="7:7" s="1" customFormat="1" x14ac:dyDescent="0.2">
      <c r="G267" s="621"/>
    </row>
    <row r="268" spans="7:7" s="1" customFormat="1" x14ac:dyDescent="0.2">
      <c r="G268" s="621"/>
    </row>
    <row r="269" spans="7:7" s="1" customFormat="1" x14ac:dyDescent="0.2">
      <c r="G269" s="621"/>
    </row>
    <row r="270" spans="7:7" s="1" customFormat="1" x14ac:dyDescent="0.2">
      <c r="G270" s="621"/>
    </row>
    <row r="271" spans="7:7" s="1" customFormat="1" x14ac:dyDescent="0.2">
      <c r="G271" s="621"/>
    </row>
    <row r="272" spans="7:7" s="1" customFormat="1" x14ac:dyDescent="0.2">
      <c r="G272" s="621"/>
    </row>
    <row r="273" spans="7:7" s="1" customFormat="1" x14ac:dyDescent="0.2">
      <c r="G273" s="621"/>
    </row>
    <row r="274" spans="7:7" s="1" customFormat="1" x14ac:dyDescent="0.2">
      <c r="G274" s="621"/>
    </row>
    <row r="275" spans="7:7" s="1" customFormat="1" x14ac:dyDescent="0.2">
      <c r="G275" s="621"/>
    </row>
    <row r="276" spans="7:7" s="1" customFormat="1" x14ac:dyDescent="0.2">
      <c r="G276" s="621"/>
    </row>
    <row r="277" spans="7:7" s="1" customFormat="1" x14ac:dyDescent="0.2">
      <c r="G277" s="621"/>
    </row>
    <row r="278" spans="7:7" s="1" customFormat="1" x14ac:dyDescent="0.2">
      <c r="G278" s="621"/>
    </row>
    <row r="279" spans="7:7" s="1" customFormat="1" x14ac:dyDescent="0.2">
      <c r="G279" s="621"/>
    </row>
    <row r="280" spans="7:7" s="1" customFormat="1" x14ac:dyDescent="0.2">
      <c r="G280" s="621"/>
    </row>
    <row r="281" spans="7:7" s="1" customFormat="1" x14ac:dyDescent="0.2">
      <c r="G281" s="621"/>
    </row>
    <row r="282" spans="7:7" s="1" customFormat="1" x14ac:dyDescent="0.2">
      <c r="G282" s="621"/>
    </row>
    <row r="283" spans="7:7" s="1" customFormat="1" x14ac:dyDescent="0.2">
      <c r="G283" s="621"/>
    </row>
    <row r="284" spans="7:7" s="1" customFormat="1" x14ac:dyDescent="0.2">
      <c r="G284" s="621"/>
    </row>
    <row r="285" spans="7:7" s="1" customFormat="1" x14ac:dyDescent="0.2">
      <c r="G285" s="621"/>
    </row>
    <row r="286" spans="7:7" s="1" customFormat="1" x14ac:dyDescent="0.2">
      <c r="G286" s="621"/>
    </row>
    <row r="287" spans="7:7" s="1" customFormat="1" x14ac:dyDescent="0.2">
      <c r="G287" s="621"/>
    </row>
    <row r="288" spans="7:7" s="1" customFormat="1" x14ac:dyDescent="0.2">
      <c r="G288" s="621"/>
    </row>
    <row r="289" spans="7:7" s="1" customFormat="1" x14ac:dyDescent="0.2">
      <c r="G289" s="621"/>
    </row>
    <row r="290" spans="7:7" s="1" customFormat="1" x14ac:dyDescent="0.2">
      <c r="G290" s="621"/>
    </row>
    <row r="291" spans="7:7" s="1" customFormat="1" x14ac:dyDescent="0.2">
      <c r="G291" s="621"/>
    </row>
    <row r="292" spans="7:7" s="1" customFormat="1" x14ac:dyDescent="0.2">
      <c r="G292" s="621"/>
    </row>
    <row r="293" spans="7:7" s="1" customFormat="1" x14ac:dyDescent="0.2">
      <c r="G293" s="621"/>
    </row>
    <row r="294" spans="7:7" s="1" customFormat="1" x14ac:dyDescent="0.2">
      <c r="G294" s="621"/>
    </row>
    <row r="295" spans="7:7" s="1" customFormat="1" x14ac:dyDescent="0.2">
      <c r="G295" s="621"/>
    </row>
    <row r="296" spans="7:7" s="1" customFormat="1" x14ac:dyDescent="0.2">
      <c r="G296" s="621"/>
    </row>
    <row r="297" spans="7:7" s="1" customFormat="1" x14ac:dyDescent="0.2">
      <c r="G297" s="621"/>
    </row>
    <row r="298" spans="7:7" s="1" customFormat="1" x14ac:dyDescent="0.2">
      <c r="G298" s="621"/>
    </row>
    <row r="299" spans="7:7" s="1" customFormat="1" x14ac:dyDescent="0.2">
      <c r="G299" s="621"/>
    </row>
    <row r="300" spans="7:7" s="1" customFormat="1" x14ac:dyDescent="0.2">
      <c r="G300" s="621"/>
    </row>
    <row r="301" spans="7:7" s="1" customFormat="1" x14ac:dyDescent="0.2">
      <c r="G301" s="621"/>
    </row>
    <row r="302" spans="7:7" s="1" customFormat="1" x14ac:dyDescent="0.2">
      <c r="G302" s="621"/>
    </row>
    <row r="303" spans="7:7" s="1" customFormat="1" x14ac:dyDescent="0.2">
      <c r="G303" s="621"/>
    </row>
    <row r="304" spans="7:7" s="1" customFormat="1" x14ac:dyDescent="0.2">
      <c r="G304" s="621"/>
    </row>
    <row r="305" spans="7:7" s="1" customFormat="1" x14ac:dyDescent="0.2">
      <c r="G305" s="621"/>
    </row>
    <row r="306" spans="7:7" s="1" customFormat="1" x14ac:dyDescent="0.2">
      <c r="G306" s="621"/>
    </row>
    <row r="307" spans="7:7" s="1" customFormat="1" x14ac:dyDescent="0.2">
      <c r="G307" s="621"/>
    </row>
    <row r="308" spans="7:7" s="1" customFormat="1" x14ac:dyDescent="0.2">
      <c r="G308" s="621"/>
    </row>
    <row r="309" spans="7:7" s="1" customFormat="1" x14ac:dyDescent="0.2">
      <c r="G309" s="621"/>
    </row>
    <row r="310" spans="7:7" s="1" customFormat="1" x14ac:dyDescent="0.2">
      <c r="G310" s="621"/>
    </row>
    <row r="311" spans="7:7" s="1" customFormat="1" x14ac:dyDescent="0.2">
      <c r="G311" s="621"/>
    </row>
    <row r="312" spans="7:7" s="1" customFormat="1" x14ac:dyDescent="0.2">
      <c r="G312" s="621"/>
    </row>
    <row r="313" spans="7:7" s="1" customFormat="1" x14ac:dyDescent="0.2">
      <c r="G313" s="621"/>
    </row>
    <row r="314" spans="7:7" s="1" customFormat="1" x14ac:dyDescent="0.2">
      <c r="G314" s="621"/>
    </row>
    <row r="315" spans="7:7" s="1" customFormat="1" x14ac:dyDescent="0.2">
      <c r="G315" s="621"/>
    </row>
    <row r="316" spans="7:7" s="1" customFormat="1" x14ac:dyDescent="0.2">
      <c r="G316" s="621"/>
    </row>
    <row r="317" spans="7:7" s="1" customFormat="1" x14ac:dyDescent="0.2">
      <c r="G317" s="621"/>
    </row>
    <row r="318" spans="7:7" s="1" customFormat="1" x14ac:dyDescent="0.2">
      <c r="G318" s="621"/>
    </row>
    <row r="319" spans="7:7" s="1" customFormat="1" x14ac:dyDescent="0.2">
      <c r="G319" s="621"/>
    </row>
    <row r="320" spans="7:7" s="1" customFormat="1" x14ac:dyDescent="0.2">
      <c r="G320" s="621"/>
    </row>
    <row r="321" spans="7:7" s="1" customFormat="1" x14ac:dyDescent="0.2">
      <c r="G321" s="621"/>
    </row>
    <row r="322" spans="7:7" s="1" customFormat="1" x14ac:dyDescent="0.2">
      <c r="G322" s="621"/>
    </row>
    <row r="323" spans="7:7" s="1" customFormat="1" x14ac:dyDescent="0.2">
      <c r="G323" s="621"/>
    </row>
    <row r="324" spans="7:7" s="1" customFormat="1" x14ac:dyDescent="0.2">
      <c r="G324" s="621"/>
    </row>
    <row r="325" spans="7:7" s="1" customFormat="1" x14ac:dyDescent="0.2">
      <c r="G325" s="621"/>
    </row>
    <row r="326" spans="7:7" s="1" customFormat="1" x14ac:dyDescent="0.2">
      <c r="G326" s="621"/>
    </row>
    <row r="327" spans="7:7" s="1" customFormat="1" x14ac:dyDescent="0.2">
      <c r="G327" s="621"/>
    </row>
    <row r="328" spans="7:7" s="1" customFormat="1" x14ac:dyDescent="0.2">
      <c r="G328" s="621"/>
    </row>
    <row r="329" spans="7:7" s="1" customFormat="1" x14ac:dyDescent="0.2">
      <c r="G329" s="621"/>
    </row>
    <row r="330" spans="7:7" s="1" customFormat="1" x14ac:dyDescent="0.2">
      <c r="G330" s="621"/>
    </row>
    <row r="331" spans="7:7" s="1" customFormat="1" x14ac:dyDescent="0.2">
      <c r="G331" s="621"/>
    </row>
    <row r="332" spans="7:7" s="1" customFormat="1" x14ac:dyDescent="0.2">
      <c r="G332" s="621"/>
    </row>
    <row r="333" spans="7:7" s="1" customFormat="1" x14ac:dyDescent="0.2">
      <c r="G333" s="621"/>
    </row>
    <row r="334" spans="7:7" s="1" customFormat="1" x14ac:dyDescent="0.2">
      <c r="G334" s="621"/>
    </row>
    <row r="335" spans="7:7" s="1" customFormat="1" x14ac:dyDescent="0.2">
      <c r="G335" s="621"/>
    </row>
    <row r="336" spans="7:7" s="1" customFormat="1" x14ac:dyDescent="0.2">
      <c r="G336" s="621"/>
    </row>
    <row r="337" spans="7:7" s="1" customFormat="1" x14ac:dyDescent="0.2">
      <c r="G337" s="621"/>
    </row>
    <row r="338" spans="7:7" s="1" customFormat="1" x14ac:dyDescent="0.2">
      <c r="G338" s="621"/>
    </row>
    <row r="339" spans="7:7" s="1" customFormat="1" x14ac:dyDescent="0.2">
      <c r="G339" s="621"/>
    </row>
  </sheetData>
  <mergeCells count="8">
    <mergeCell ref="A48:G48"/>
    <mergeCell ref="A49:I51"/>
    <mergeCell ref="A1:G2"/>
    <mergeCell ref="C3:D3"/>
    <mergeCell ref="E3:F3"/>
    <mergeCell ref="A3:A4"/>
    <mergeCell ref="B3:B4"/>
    <mergeCell ref="G3:I3"/>
  </mergeCells>
  <conditionalFormatting sqref="D42:E42 G42">
    <cfRule type="cellIs" dxfId="23" priority="6" operator="between">
      <formula>0.00000001</formula>
      <formula>1</formula>
    </cfRule>
  </conditionalFormatting>
  <conditionalFormatting sqref="D38:G38">
    <cfRule type="cellIs" dxfId="22" priority="2" operator="between">
      <formula>0.00000001</formula>
      <formula>1</formula>
    </cfRule>
  </conditionalFormatting>
  <conditionalFormatting sqref="D40:G41">
    <cfRule type="cellIs" dxfId="21" priority="1" operator="between">
      <formula>0.00000001</formula>
      <formula>1</formula>
    </cfRule>
  </conditionalFormatting>
  <conditionalFormatting sqref="D25:H28">
    <cfRule type="cellIs" dxfId="20" priority="4" operator="between">
      <formula>0.00000001</formula>
      <formula>1</formula>
    </cfRule>
  </conditionalFormatting>
  <conditionalFormatting sqref="D33:H34">
    <cfRule type="cellIs" dxfId="19" priority="3" operator="between">
      <formula>0.00000001</formula>
      <formula>1</formula>
    </cfRule>
  </conditionalFormatting>
  <conditionalFormatting sqref="E29:G30">
    <cfRule type="cellIs" dxfId="18" priority="5" operator="between">
      <formula>0.00000001</formula>
      <formula>1</formula>
    </cfRule>
  </conditionalFormatting>
  <conditionalFormatting sqref="I5 I7:I8">
    <cfRule type="cellIs" dxfId="17" priority="33" operator="between">
      <formula>0.000001</formula>
      <formula>0.0999999999</formula>
    </cfRule>
  </conditionalFormatting>
  <conditionalFormatting sqref="I10:I42">
    <cfRule type="cellIs" dxfId="16" priority="13"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05" t="s">
        <v>341</v>
      </c>
      <c r="B1" s="805"/>
      <c r="C1" s="805"/>
      <c r="D1" s="805"/>
      <c r="E1" s="805"/>
      <c r="F1" s="805"/>
      <c r="G1" s="1"/>
      <c r="H1" s="1"/>
      <c r="I1" s="1"/>
    </row>
    <row r="2" spans="1:12" x14ac:dyDescent="0.2">
      <c r="A2" s="806"/>
      <c r="B2" s="806"/>
      <c r="C2" s="806"/>
      <c r="D2" s="806"/>
      <c r="E2" s="806"/>
      <c r="F2" s="806"/>
      <c r="G2" s="10"/>
      <c r="H2" s="55" t="s">
        <v>467</v>
      </c>
      <c r="I2" s="1"/>
    </row>
    <row r="3" spans="1:12" x14ac:dyDescent="0.2">
      <c r="A3" s="11"/>
      <c r="B3" s="773">
        <f>INDICE!A3</f>
        <v>45047</v>
      </c>
      <c r="C3" s="774">
        <v>41671</v>
      </c>
      <c r="D3" s="774" t="s">
        <v>115</v>
      </c>
      <c r="E3" s="774"/>
      <c r="F3" s="774" t="s">
        <v>116</v>
      </c>
      <c r="G3" s="774"/>
      <c r="H3" s="774"/>
      <c r="I3" s="1"/>
    </row>
    <row r="4" spans="1:12" x14ac:dyDescent="0.2">
      <c r="A4" s="257"/>
      <c r="B4" s="82" t="s">
        <v>54</v>
      </c>
      <c r="C4" s="82" t="s">
        <v>421</v>
      </c>
      <c r="D4" s="82" t="s">
        <v>54</v>
      </c>
      <c r="E4" s="82" t="s">
        <v>421</v>
      </c>
      <c r="F4" s="82" t="s">
        <v>54</v>
      </c>
      <c r="G4" s="83" t="s">
        <v>421</v>
      </c>
      <c r="H4" s="83" t="s">
        <v>106</v>
      </c>
      <c r="I4" s="55"/>
    </row>
    <row r="5" spans="1:12" ht="14.1" customHeight="1" x14ac:dyDescent="0.2">
      <c r="A5" s="487" t="s">
        <v>329</v>
      </c>
      <c r="B5" s="230">
        <v>7328.5619100000085</v>
      </c>
      <c r="C5" s="675">
        <v>16.693183801635247</v>
      </c>
      <c r="D5" s="230">
        <v>28112.566940000033</v>
      </c>
      <c r="E5" s="231">
        <v>53.763606960420397</v>
      </c>
      <c r="F5" s="230">
        <v>52826.893250000037</v>
      </c>
      <c r="G5" s="231">
        <v>82.926298981987514</v>
      </c>
      <c r="H5" s="231">
        <v>64.552748220021698</v>
      </c>
      <c r="I5" s="1"/>
    </row>
    <row r="6" spans="1:12" x14ac:dyDescent="0.2">
      <c r="A6" s="3" t="s">
        <v>331</v>
      </c>
      <c r="B6" s="735">
        <v>868</v>
      </c>
      <c r="C6" s="442" t="s">
        <v>142</v>
      </c>
      <c r="D6" s="434">
        <v>3738</v>
      </c>
      <c r="E6" s="442" t="s">
        <v>142</v>
      </c>
      <c r="F6" s="434">
        <v>5619.77</v>
      </c>
      <c r="G6" s="442" t="s">
        <v>142</v>
      </c>
      <c r="H6" s="740">
        <v>6.8671764615730293</v>
      </c>
      <c r="I6" s="1"/>
    </row>
    <row r="7" spans="1:12" x14ac:dyDescent="0.2">
      <c r="A7" s="3" t="s">
        <v>519</v>
      </c>
      <c r="B7" s="736">
        <v>234.04201999999998</v>
      </c>
      <c r="C7" s="442">
        <v>136.39342540247844</v>
      </c>
      <c r="D7" s="436">
        <v>3290.0152899999998</v>
      </c>
      <c r="E7" s="442">
        <v>367.97816534977181</v>
      </c>
      <c r="F7" s="436">
        <v>8466.4916000000012</v>
      </c>
      <c r="G7" s="442">
        <v>80.643068797410848</v>
      </c>
      <c r="H7" s="741">
        <v>10.345777821445679</v>
      </c>
      <c r="I7" s="166"/>
      <c r="J7" s="166"/>
    </row>
    <row r="8" spans="1:12" x14ac:dyDescent="0.2">
      <c r="A8" s="3" t="s">
        <v>520</v>
      </c>
      <c r="B8" s="736">
        <v>6226.5198900000087</v>
      </c>
      <c r="C8" s="442">
        <v>0.73332330862162054</v>
      </c>
      <c r="D8" s="436">
        <v>21084.55165000003</v>
      </c>
      <c r="E8" s="442">
        <v>19.935214141819486</v>
      </c>
      <c r="F8" s="436">
        <v>38740.631650000039</v>
      </c>
      <c r="G8" s="442">
        <v>60.138701242124881</v>
      </c>
      <c r="H8" s="741">
        <v>47.339793937003002</v>
      </c>
      <c r="I8" s="166"/>
      <c r="J8" s="166"/>
    </row>
    <row r="9" spans="1:12" x14ac:dyDescent="0.2">
      <c r="A9" s="487" t="s">
        <v>661</v>
      </c>
      <c r="B9" s="415">
        <v>2238.2994600000002</v>
      </c>
      <c r="C9" s="417">
        <v>50.943774101578484</v>
      </c>
      <c r="D9" s="415">
        <v>11135.041949999999</v>
      </c>
      <c r="E9" s="417">
        <v>48.039484463923529</v>
      </c>
      <c r="F9" s="415">
        <v>28664.35022</v>
      </c>
      <c r="G9" s="417">
        <v>35.196419071711695</v>
      </c>
      <c r="H9" s="417">
        <v>35.026905214460676</v>
      </c>
      <c r="I9" s="166"/>
      <c r="J9" s="166"/>
    </row>
    <row r="10" spans="1:12" x14ac:dyDescent="0.2">
      <c r="A10" s="3" t="s">
        <v>333</v>
      </c>
      <c r="B10" s="735">
        <v>151.36448999999999</v>
      </c>
      <c r="C10" s="442">
        <v>-35.782602556842335</v>
      </c>
      <c r="D10" s="434">
        <v>3505.0536900000002</v>
      </c>
      <c r="E10" s="442">
        <v>567.24716407641984</v>
      </c>
      <c r="F10" s="434">
        <v>8156.301550000001</v>
      </c>
      <c r="G10" s="442">
        <v>84.857247489366557</v>
      </c>
      <c r="H10" s="741">
        <v>9.9667356524647133</v>
      </c>
      <c r="I10" s="166"/>
      <c r="J10" s="166"/>
    </row>
    <row r="11" spans="1:12" x14ac:dyDescent="0.2">
      <c r="A11" s="3" t="s">
        <v>334</v>
      </c>
      <c r="B11" s="736">
        <v>656.08973000000003</v>
      </c>
      <c r="C11" s="443">
        <v>1879.1181218083168</v>
      </c>
      <c r="D11" s="436">
        <v>808.30542999999989</v>
      </c>
      <c r="E11" s="442">
        <v>0.60005044032482635</v>
      </c>
      <c r="F11" s="436">
        <v>1274.49522</v>
      </c>
      <c r="G11" s="443">
        <v>-28.224933550934917</v>
      </c>
      <c r="H11" s="729">
        <v>1.5573917749607793</v>
      </c>
      <c r="I11" s="1"/>
      <c r="J11" s="442"/>
      <c r="L11" s="442"/>
    </row>
    <row r="12" spans="1:12" x14ac:dyDescent="0.2">
      <c r="A12" s="3" t="s">
        <v>335</v>
      </c>
      <c r="B12" s="735">
        <v>958.37231000000008</v>
      </c>
      <c r="C12" s="442">
        <v>55685.484528161316</v>
      </c>
      <c r="D12" s="434">
        <v>2302.9637699999998</v>
      </c>
      <c r="E12" s="442">
        <v>136.76469372673697</v>
      </c>
      <c r="F12" s="434">
        <v>4560.8189299999995</v>
      </c>
      <c r="G12" s="442">
        <v>231.37935006612881</v>
      </c>
      <c r="H12" s="741">
        <v>5.5731726390212915</v>
      </c>
      <c r="I12" s="166"/>
      <c r="J12" s="166"/>
    </row>
    <row r="13" spans="1:12" x14ac:dyDescent="0.2">
      <c r="A13" s="3" t="s">
        <v>336</v>
      </c>
      <c r="B13" s="739">
        <v>60.071620000000003</v>
      </c>
      <c r="C13" s="435" t="s">
        <v>142</v>
      </c>
      <c r="D13" s="434">
        <v>622.37401999999997</v>
      </c>
      <c r="E13" s="442">
        <v>-79.359864854002453</v>
      </c>
      <c r="F13" s="434">
        <v>4602.69895</v>
      </c>
      <c r="G13" s="442">
        <v>-35.204290275171552</v>
      </c>
      <c r="H13" s="729">
        <v>5.624348663583544</v>
      </c>
      <c r="I13" s="166"/>
      <c r="J13" s="166"/>
    </row>
    <row r="14" spans="1:12" x14ac:dyDescent="0.2">
      <c r="A14" s="3" t="s">
        <v>337</v>
      </c>
      <c r="B14" s="735">
        <v>412.40131000000002</v>
      </c>
      <c r="C14" s="435">
        <v>-57.13850968785087</v>
      </c>
      <c r="D14" s="434">
        <v>979.54509000000007</v>
      </c>
      <c r="E14" s="443">
        <v>0.41403840705787559</v>
      </c>
      <c r="F14" s="434">
        <v>1253.13021</v>
      </c>
      <c r="G14" s="443">
        <v>-38.517055049022964</v>
      </c>
      <c r="H14" s="741">
        <v>1.5312844264797434</v>
      </c>
      <c r="I14" s="1"/>
      <c r="J14" s="166"/>
    </row>
    <row r="15" spans="1:12" x14ac:dyDescent="0.2">
      <c r="A15" s="66" t="s">
        <v>338</v>
      </c>
      <c r="B15" s="735">
        <v>0</v>
      </c>
      <c r="C15" s="501">
        <v>-100</v>
      </c>
      <c r="D15" s="434">
        <v>2916.7999499999996</v>
      </c>
      <c r="E15" s="501">
        <v>137.26537384150507</v>
      </c>
      <c r="F15" s="434">
        <v>8816.9053599999988</v>
      </c>
      <c r="G15" s="442">
        <v>96.09601667733898</v>
      </c>
      <c r="H15" s="741">
        <v>10.773972057950603</v>
      </c>
      <c r="I15" s="166"/>
      <c r="J15" s="166"/>
    </row>
    <row r="16" spans="1:12" x14ac:dyDescent="0.2">
      <c r="A16" s="487" t="s">
        <v>683</v>
      </c>
      <c r="B16" s="417">
        <v>116.49649000000001</v>
      </c>
      <c r="C16" s="666">
        <v>1436.2849795595412</v>
      </c>
      <c r="D16" s="415">
        <v>265.56169</v>
      </c>
      <c r="E16" s="656">
        <v>56.658221082773011</v>
      </c>
      <c r="F16" s="415">
        <v>343.99160000000006</v>
      </c>
      <c r="G16" s="417">
        <v>-23.832292858522948</v>
      </c>
      <c r="H16" s="417">
        <v>0.42034656551760036</v>
      </c>
      <c r="I16" s="10"/>
      <c r="J16" s="166"/>
      <c r="L16" s="166"/>
    </row>
    <row r="17" spans="1:9" x14ac:dyDescent="0.2">
      <c r="A17" s="643" t="s">
        <v>114</v>
      </c>
      <c r="B17" s="61">
        <v>9683.3578600000092</v>
      </c>
      <c r="C17" s="62">
        <v>24.614519654550264</v>
      </c>
      <c r="D17" s="61">
        <v>39513.170580000035</v>
      </c>
      <c r="E17" s="62">
        <v>52.124891078886627</v>
      </c>
      <c r="F17" s="61">
        <v>81835.235070000053</v>
      </c>
      <c r="G17" s="62">
        <v>61.946025683709472</v>
      </c>
      <c r="H17" s="62">
        <v>100</v>
      </c>
      <c r="I17" s="1"/>
    </row>
    <row r="18" spans="1:9" x14ac:dyDescent="0.2">
      <c r="A18" s="133" t="s">
        <v>574</v>
      </c>
      <c r="B18" s="1"/>
      <c r="C18" s="10"/>
      <c r="D18" s="10"/>
      <c r="E18" s="10"/>
      <c r="F18" s="10"/>
      <c r="G18" s="10"/>
      <c r="H18" s="161" t="s">
        <v>220</v>
      </c>
      <c r="I18" s="1"/>
    </row>
    <row r="19" spans="1:9" x14ac:dyDescent="0.2">
      <c r="A19" s="133" t="s">
        <v>603</v>
      </c>
      <c r="B19" s="1"/>
      <c r="C19" s="1"/>
      <c r="D19" s="1"/>
      <c r="E19" s="1"/>
      <c r="F19" s="1"/>
      <c r="G19" s="1"/>
      <c r="H19" s="1"/>
      <c r="I19" s="1"/>
    </row>
    <row r="20" spans="1:9" ht="14.25" customHeight="1" x14ac:dyDescent="0.2">
      <c r="A20" s="133" t="s">
        <v>676</v>
      </c>
      <c r="B20" s="588"/>
      <c r="C20" s="588"/>
      <c r="D20" s="588"/>
      <c r="E20" s="588"/>
      <c r="F20" s="588"/>
      <c r="G20" s="588"/>
      <c r="H20" s="588"/>
      <c r="I20" s="1"/>
    </row>
    <row r="21" spans="1:9" x14ac:dyDescent="0.2">
      <c r="A21" s="433" t="s">
        <v>531</v>
      </c>
      <c r="B21" s="588"/>
      <c r="C21" s="588"/>
      <c r="D21" s="588"/>
      <c r="E21" s="588"/>
      <c r="F21" s="588"/>
      <c r="G21" s="588"/>
      <c r="H21" s="588"/>
      <c r="I21" s="1"/>
    </row>
    <row r="22" spans="1:9" s="1" customFormat="1" x14ac:dyDescent="0.2">
      <c r="A22" s="588"/>
      <c r="B22" s="588"/>
      <c r="C22" s="588"/>
      <c r="D22" s="588"/>
      <c r="E22" s="588"/>
      <c r="F22" s="588"/>
      <c r="G22" s="588"/>
      <c r="H22" s="588"/>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B8">
    <cfRule type="cellIs" dxfId="15" priority="27" operator="between">
      <formula>0.0001</formula>
      <formula>0.4999999</formula>
    </cfRule>
  </conditionalFormatting>
  <conditionalFormatting sqref="B12:B13">
    <cfRule type="cellIs" dxfId="14" priority="20" operator="between">
      <formula>0.0001</formula>
      <formula>0.44999</formula>
    </cfRule>
  </conditionalFormatting>
  <conditionalFormatting sqref="C15:C16">
    <cfRule type="cellIs" dxfId="13" priority="3" operator="between">
      <formula>0</formula>
      <formula>0.5</formula>
    </cfRule>
    <cfRule type="cellIs" dxfId="12" priority="4" operator="between">
      <formula>0</formula>
      <formula>0.49</formula>
    </cfRule>
  </conditionalFormatting>
  <conditionalFormatting sqref="D7:D8">
    <cfRule type="cellIs" dxfId="11" priority="26" operator="between">
      <formula>0.0001</formula>
      <formula>0.4999999</formula>
    </cfRule>
  </conditionalFormatting>
  <conditionalFormatting sqref="H6">
    <cfRule type="cellIs" dxfId="10" priority="1" operator="between">
      <formula>0</formula>
      <formula>0.5</formula>
    </cfRule>
    <cfRule type="cellIs" dxfId="9"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05" t="s">
        <v>523</v>
      </c>
      <c r="B1" s="805"/>
      <c r="C1" s="805"/>
      <c r="D1" s="805"/>
      <c r="E1" s="805"/>
      <c r="F1" s="805"/>
      <c r="G1" s="1"/>
      <c r="H1" s="1"/>
    </row>
    <row r="2" spans="1:8" x14ac:dyDescent="0.2">
      <c r="A2" s="806"/>
      <c r="B2" s="806"/>
      <c r="C2" s="806"/>
      <c r="D2" s="806"/>
      <c r="E2" s="806"/>
      <c r="F2" s="806"/>
      <c r="G2" s="10"/>
      <c r="H2" s="55" t="s">
        <v>467</v>
      </c>
    </row>
    <row r="3" spans="1:8" x14ac:dyDescent="0.2">
      <c r="A3" s="11"/>
      <c r="B3" s="776">
        <f>INDICE!A3</f>
        <v>45047</v>
      </c>
      <c r="C3" s="776">
        <v>41671</v>
      </c>
      <c r="D3" s="775" t="s">
        <v>115</v>
      </c>
      <c r="E3" s="775"/>
      <c r="F3" s="775" t="s">
        <v>116</v>
      </c>
      <c r="G3" s="775"/>
      <c r="H3" s="775"/>
    </row>
    <row r="4" spans="1:8" x14ac:dyDescent="0.2">
      <c r="A4" s="257"/>
      <c r="B4" s="184" t="s">
        <v>54</v>
      </c>
      <c r="C4" s="185" t="s">
        <v>421</v>
      </c>
      <c r="D4" s="184" t="s">
        <v>54</v>
      </c>
      <c r="E4" s="185" t="s">
        <v>421</v>
      </c>
      <c r="F4" s="184" t="s">
        <v>54</v>
      </c>
      <c r="G4" s="186" t="s">
        <v>421</v>
      </c>
      <c r="H4" s="185" t="s">
        <v>471</v>
      </c>
    </row>
    <row r="5" spans="1:8" x14ac:dyDescent="0.2">
      <c r="A5" s="414" t="s">
        <v>114</v>
      </c>
      <c r="B5" s="61">
        <v>25000.072499999991</v>
      </c>
      <c r="C5" s="681">
        <v>-13.420396322811614</v>
      </c>
      <c r="D5" s="61">
        <v>136574.55796999997</v>
      </c>
      <c r="E5" s="62">
        <v>-17.119006712783307</v>
      </c>
      <c r="F5" s="61">
        <v>349745.31649999996</v>
      </c>
      <c r="G5" s="62">
        <v>-10.567980466441607</v>
      </c>
      <c r="H5" s="62">
        <v>100</v>
      </c>
    </row>
    <row r="6" spans="1:8" x14ac:dyDescent="0.2">
      <c r="A6" s="645" t="s">
        <v>327</v>
      </c>
      <c r="B6" s="181">
        <v>2579.5871599999909</v>
      </c>
      <c r="C6" s="676">
        <v>33.361288540742862</v>
      </c>
      <c r="D6" s="181">
        <v>19396.063629999968</v>
      </c>
      <c r="E6" s="155">
        <v>-43.243058440472858</v>
      </c>
      <c r="F6" s="181">
        <v>69397.995389999967</v>
      </c>
      <c r="G6" s="155">
        <v>-46.251537738162781</v>
      </c>
      <c r="H6" s="155">
        <v>19.842437372567353</v>
      </c>
    </row>
    <row r="7" spans="1:8" x14ac:dyDescent="0.2">
      <c r="A7" s="645" t="s">
        <v>328</v>
      </c>
      <c r="B7" s="181">
        <v>22420.485340000003</v>
      </c>
      <c r="C7" s="155">
        <v>-16.779189141863384</v>
      </c>
      <c r="D7" s="181">
        <v>117178.49434</v>
      </c>
      <c r="E7" s="155">
        <v>-10.283690038857097</v>
      </c>
      <c r="F7" s="181">
        <v>280347.32111000002</v>
      </c>
      <c r="G7" s="155">
        <v>7.0200768623795886</v>
      </c>
      <c r="H7" s="155">
        <v>80.157562627432654</v>
      </c>
    </row>
    <row r="8" spans="1:8" x14ac:dyDescent="0.2">
      <c r="A8" s="474" t="s">
        <v>604</v>
      </c>
      <c r="B8" s="409">
        <v>-4553.8856100000048</v>
      </c>
      <c r="C8" s="410">
        <v>-170.65396092633247</v>
      </c>
      <c r="D8" s="409">
        <v>12088.038279999972</v>
      </c>
      <c r="E8" s="412">
        <v>-76.313740951670042</v>
      </c>
      <c r="F8" s="411">
        <v>55891.562509999974</v>
      </c>
      <c r="G8" s="412">
        <v>-45.302226467213195</v>
      </c>
      <c r="H8" s="412">
        <v>15.980646451344255</v>
      </c>
    </row>
    <row r="9" spans="1:8" x14ac:dyDescent="0.2">
      <c r="A9" s="684" t="s">
        <v>605</v>
      </c>
      <c r="B9" s="685">
        <v>29553.958109999996</v>
      </c>
      <c r="C9" s="686">
        <v>31.761386951874709</v>
      </c>
      <c r="D9" s="685">
        <v>124486.51969000002</v>
      </c>
      <c r="E9" s="687">
        <v>9.4387368719981559</v>
      </c>
      <c r="F9" s="688">
        <v>293853.75398999994</v>
      </c>
      <c r="G9" s="687">
        <v>1.7177177142295565</v>
      </c>
      <c r="H9" s="687">
        <v>84.019353548655729</v>
      </c>
    </row>
    <row r="10" spans="1:8" x14ac:dyDescent="0.2">
      <c r="A10" s="15"/>
      <c r="B10" s="15"/>
      <c r="C10" s="429"/>
      <c r="D10" s="1"/>
      <c r="E10" s="1"/>
      <c r="F10" s="1"/>
      <c r="G10" s="1"/>
      <c r="H10" s="161" t="s">
        <v>220</v>
      </c>
    </row>
    <row r="11" spans="1:8" x14ac:dyDescent="0.2">
      <c r="A11" s="133" t="s">
        <v>574</v>
      </c>
      <c r="B11" s="1"/>
      <c r="C11" s="1"/>
      <c r="D11" s="1"/>
      <c r="E11" s="1"/>
      <c r="F11" s="1"/>
      <c r="G11" s="1"/>
      <c r="H11" s="1"/>
    </row>
    <row r="12" spans="1:8" x14ac:dyDescent="0.2">
      <c r="A12" s="433" t="s">
        <v>532</v>
      </c>
      <c r="B12" s="1"/>
      <c r="C12" s="1"/>
      <c r="D12" s="1"/>
      <c r="E12" s="1"/>
      <c r="F12" s="1"/>
      <c r="G12" s="1"/>
      <c r="H12" s="1"/>
    </row>
    <row r="13" spans="1:8" x14ac:dyDescent="0.2">
      <c r="A13" s="813"/>
      <c r="B13" s="813"/>
      <c r="C13" s="813"/>
      <c r="D13" s="813"/>
      <c r="E13" s="813"/>
      <c r="F13" s="813"/>
      <c r="G13" s="813"/>
      <c r="H13" s="813"/>
    </row>
    <row r="14" spans="1:8" s="1" customFormat="1" x14ac:dyDescent="0.2">
      <c r="A14" s="813"/>
      <c r="B14" s="813"/>
      <c r="C14" s="813"/>
      <c r="D14" s="813"/>
      <c r="E14" s="813"/>
      <c r="F14" s="813"/>
      <c r="G14" s="813"/>
      <c r="H14" s="813"/>
    </row>
    <row r="15" spans="1:8" s="1" customFormat="1" x14ac:dyDescent="0.2">
      <c r="D15" s="166"/>
    </row>
    <row r="16" spans="1:8" s="1" customFormat="1" x14ac:dyDescent="0.2">
      <c r="D16" s="166"/>
    </row>
    <row r="17" spans="4:4" s="1" customFormat="1" x14ac:dyDescent="0.2">
      <c r="D17" s="166"/>
    </row>
    <row r="18" spans="4:4" s="1" customFormat="1" x14ac:dyDescent="0.2">
      <c r="D18" s="64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election activeCell="A2" sqref="A2"/>
    </sheetView>
  </sheetViews>
  <sheetFormatPr baseColWidth="10" defaultRowHeight="14.25" x14ac:dyDescent="0.2"/>
  <cols>
    <col min="1" max="1" width="28.125" customWidth="1"/>
    <col min="2" max="2" width="1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467</v>
      </c>
    </row>
    <row r="3" spans="1:8" x14ac:dyDescent="0.2">
      <c r="A3" s="56"/>
      <c r="B3" s="776">
        <f>INDICE!A3</f>
        <v>45047</v>
      </c>
      <c r="C3" s="775">
        <v>41671</v>
      </c>
      <c r="D3" s="775" t="s">
        <v>115</v>
      </c>
      <c r="E3" s="775"/>
      <c r="F3" s="775" t="s">
        <v>116</v>
      </c>
      <c r="G3" s="775"/>
      <c r="H3" s="775"/>
    </row>
    <row r="4" spans="1:8" ht="25.5" x14ac:dyDescent="0.2">
      <c r="A4" s="66"/>
      <c r="B4" s="184" t="s">
        <v>54</v>
      </c>
      <c r="C4" s="185" t="s">
        <v>421</v>
      </c>
      <c r="D4" s="184" t="s">
        <v>54</v>
      </c>
      <c r="E4" s="185" t="s">
        <v>421</v>
      </c>
      <c r="F4" s="184" t="s">
        <v>54</v>
      </c>
      <c r="G4" s="186" t="s">
        <v>421</v>
      </c>
      <c r="H4" s="185" t="s">
        <v>106</v>
      </c>
    </row>
    <row r="5" spans="1:8" ht="15" x14ac:dyDescent="0.25">
      <c r="A5" s="507" t="s">
        <v>346</v>
      </c>
      <c r="B5" s="580">
        <v>4.9050621558560001</v>
      </c>
      <c r="C5" s="442">
        <v>-4.2480317769405289</v>
      </c>
      <c r="D5" s="508">
        <v>22.143412438330003</v>
      </c>
      <c r="E5" s="509">
        <v>0.85886542069228988</v>
      </c>
      <c r="F5" s="510">
        <v>56.964920074782</v>
      </c>
      <c r="G5" s="509">
        <v>38.773351847207636</v>
      </c>
      <c r="H5" s="581">
        <v>11.097404856881681</v>
      </c>
    </row>
    <row r="6" spans="1:8" ht="15" x14ac:dyDescent="0.25">
      <c r="A6" s="507" t="s">
        <v>347</v>
      </c>
      <c r="B6" s="580">
        <v>0</v>
      </c>
      <c r="C6" s="523" t="s">
        <v>142</v>
      </c>
      <c r="D6" s="511">
        <v>0</v>
      </c>
      <c r="E6" s="514" t="s">
        <v>142</v>
      </c>
      <c r="F6" s="511">
        <v>0</v>
      </c>
      <c r="G6" s="514">
        <v>-100</v>
      </c>
      <c r="H6" s="582">
        <v>0</v>
      </c>
    </row>
    <row r="7" spans="1:8" ht="15" x14ac:dyDescent="0.25">
      <c r="A7" s="507" t="s">
        <v>525</v>
      </c>
      <c r="B7" s="580">
        <v>4.6639999999999997</v>
      </c>
      <c r="C7" s="523">
        <v>-81.818181818181813</v>
      </c>
      <c r="D7" s="511">
        <v>75.790000000000006</v>
      </c>
      <c r="E7" s="523">
        <v>-38.679245283018865</v>
      </c>
      <c r="F7" s="513">
        <v>276.34199999999998</v>
      </c>
      <c r="G7" s="512">
        <v>-11.23595505617978</v>
      </c>
      <c r="H7" s="583">
        <v>53.834518664022433</v>
      </c>
    </row>
    <row r="8" spans="1:8" ht="15" x14ac:dyDescent="0.25">
      <c r="A8" s="507" t="s">
        <v>535</v>
      </c>
      <c r="B8" s="580">
        <v>20.157420000000005</v>
      </c>
      <c r="C8" s="523">
        <v>101.2684731892256</v>
      </c>
      <c r="D8" s="592">
        <v>77.034390000000002</v>
      </c>
      <c r="E8" s="514">
        <v>69.244828363491578</v>
      </c>
      <c r="F8" s="513">
        <v>180.01057000000003</v>
      </c>
      <c r="G8" s="514">
        <v>70.617076249981054</v>
      </c>
      <c r="H8" s="583">
        <v>35.068076479095893</v>
      </c>
    </row>
    <row r="9" spans="1:8" x14ac:dyDescent="0.2">
      <c r="A9" s="515" t="s">
        <v>186</v>
      </c>
      <c r="B9" s="516">
        <v>29.726482155856004</v>
      </c>
      <c r="C9" s="517">
        <v>-27.122871962445572</v>
      </c>
      <c r="D9" s="518">
        <v>174.96780243833001</v>
      </c>
      <c r="E9" s="517">
        <v>-8.4261303833334331</v>
      </c>
      <c r="F9" s="518">
        <v>513.31749007478197</v>
      </c>
      <c r="G9" s="517">
        <v>10.196602642526532</v>
      </c>
      <c r="H9" s="517">
        <v>100</v>
      </c>
    </row>
    <row r="10" spans="1:8" x14ac:dyDescent="0.2">
      <c r="A10" s="563" t="s">
        <v>247</v>
      </c>
      <c r="B10" s="503">
        <f>B9/'Consumo de gas natural'!B8*100</f>
        <v>0.12188840128793024</v>
      </c>
      <c r="C10" s="75"/>
      <c r="D10" s="97">
        <f>D9/'Consumo de gas natural'!D8*100</f>
        <v>0.1250992192110042</v>
      </c>
      <c r="E10" s="75"/>
      <c r="F10" s="97">
        <f>F9/'Consumo de gas natural'!F8*100</f>
        <v>0.15092540718570632</v>
      </c>
      <c r="G10" s="190"/>
      <c r="H10" s="504"/>
    </row>
    <row r="11" spans="1:8" x14ac:dyDescent="0.2">
      <c r="A11" s="80"/>
      <c r="B11" s="59"/>
      <c r="C11" s="59"/>
      <c r="D11" s="59"/>
      <c r="E11" s="59"/>
      <c r="F11" s="59"/>
      <c r="G11" s="73"/>
      <c r="H11" s="161" t="s">
        <v>220</v>
      </c>
    </row>
    <row r="12" spans="1:8" x14ac:dyDescent="0.2">
      <c r="A12" s="80" t="s">
        <v>571</v>
      </c>
      <c r="B12" s="108"/>
      <c r="C12" s="108"/>
      <c r="D12" s="108"/>
      <c r="E12" s="108"/>
      <c r="F12" s="108"/>
      <c r="G12" s="108"/>
      <c r="H12" s="1"/>
    </row>
    <row r="13" spans="1:8" x14ac:dyDescent="0.2">
      <c r="A13" s="433" t="s">
        <v>532</v>
      </c>
      <c r="B13" s="1"/>
      <c r="C13" s="1"/>
      <c r="D13" s="1"/>
      <c r="E13" s="1"/>
      <c r="F13" s="1"/>
      <c r="G13" s="1"/>
      <c r="H13" s="1"/>
    </row>
    <row r="14" spans="1:8" x14ac:dyDescent="0.2">
      <c r="A14" s="80" t="s">
        <v>536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8" priority="1" operator="equal">
      <formula>0</formula>
    </cfRule>
    <cfRule type="cellIs" dxfId="7" priority="2" operator="between">
      <formula>-0.49</formula>
      <formula>0.49</formula>
    </cfRule>
  </conditionalFormatting>
  <conditionalFormatting sqref="B19:B24">
    <cfRule type="cellIs" dxfId="6" priority="29" operator="between">
      <formula>0.00001</formula>
      <formula>0.499</formula>
    </cfRule>
  </conditionalFormatting>
  <conditionalFormatting sqref="B7:E7">
    <cfRule type="cellIs" dxfId="5" priority="14" operator="equal">
      <formula>0</formula>
    </cfRule>
    <cfRule type="cellIs" dxfId="4"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election activeCell="C16" sqref="C16"/>
    </sheetView>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467</v>
      </c>
    </row>
    <row r="3" spans="1:5" x14ac:dyDescent="0.2">
      <c r="A3" s="233" t="s">
        <v>349</v>
      </c>
      <c r="B3" s="234"/>
      <c r="C3" s="235"/>
      <c r="D3" s="233" t="s">
        <v>350</v>
      </c>
      <c r="E3" s="234"/>
    </row>
    <row r="4" spans="1:5" x14ac:dyDescent="0.2">
      <c r="A4" s="145" t="s">
        <v>351</v>
      </c>
      <c r="B4" s="171">
        <v>34713.156842155862</v>
      </c>
      <c r="C4" s="236"/>
      <c r="D4" s="145" t="s">
        <v>352</v>
      </c>
      <c r="E4" s="171">
        <v>9683.3578600000073</v>
      </c>
    </row>
    <row r="5" spans="1:5" x14ac:dyDescent="0.2">
      <c r="A5" s="18" t="s">
        <v>353</v>
      </c>
      <c r="B5" s="237">
        <v>29.726482155856004</v>
      </c>
      <c r="C5" s="236"/>
      <c r="D5" s="18" t="s">
        <v>354</v>
      </c>
      <c r="E5" s="238">
        <v>9683.3578600000073</v>
      </c>
    </row>
    <row r="6" spans="1:5" x14ac:dyDescent="0.2">
      <c r="A6" s="18" t="s">
        <v>355</v>
      </c>
      <c r="B6" s="237">
        <v>24775.281290000003</v>
      </c>
      <c r="C6" s="236"/>
      <c r="D6" s="145" t="s">
        <v>357</v>
      </c>
      <c r="E6" s="171">
        <v>24388.278000000002</v>
      </c>
    </row>
    <row r="7" spans="1:5" x14ac:dyDescent="0.2">
      <c r="A7" s="18" t="s">
        <v>356</v>
      </c>
      <c r="B7" s="237">
        <v>9908.1490699999995</v>
      </c>
      <c r="C7" s="236"/>
      <c r="D7" s="18" t="s">
        <v>358</v>
      </c>
      <c r="E7" s="238">
        <v>16620.312000000002</v>
      </c>
    </row>
    <row r="8" spans="1:5" x14ac:dyDescent="0.2">
      <c r="A8" s="444"/>
      <c r="B8" s="445"/>
      <c r="C8" s="236"/>
      <c r="D8" s="18" t="s">
        <v>359</v>
      </c>
      <c r="E8" s="238">
        <v>6960.7209999999995</v>
      </c>
    </row>
    <row r="9" spans="1:5" x14ac:dyDescent="0.2">
      <c r="A9" s="145" t="s">
        <v>256</v>
      </c>
      <c r="B9" s="171">
        <v>-528</v>
      </c>
      <c r="C9" s="236"/>
      <c r="D9" s="18" t="s">
        <v>360</v>
      </c>
      <c r="E9" s="238">
        <v>807.245</v>
      </c>
    </row>
    <row r="10" spans="1:5" x14ac:dyDescent="0.2">
      <c r="A10" s="18"/>
      <c r="B10" s="237"/>
      <c r="C10" s="236"/>
      <c r="D10" s="145" t="s">
        <v>361</v>
      </c>
      <c r="E10" s="171">
        <v>113.52098215585283</v>
      </c>
    </row>
    <row r="11" spans="1:5" x14ac:dyDescent="0.2">
      <c r="A11" s="173" t="s">
        <v>114</v>
      </c>
      <c r="B11" s="174">
        <v>34185.156842155862</v>
      </c>
      <c r="C11" s="236"/>
      <c r="D11" s="173" t="s">
        <v>114</v>
      </c>
      <c r="E11" s="174">
        <v>34185.156842155862</v>
      </c>
    </row>
    <row r="12" spans="1:5" x14ac:dyDescent="0.2">
      <c r="A12" s="1"/>
      <c r="B12" s="1"/>
      <c r="C12" s="236"/>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1"/>
  <sheetViews>
    <sheetView topLeftCell="A4" workbookViewId="0">
      <selection activeCell="J17" sqref="J17"/>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3" t="s">
        <v>492</v>
      </c>
      <c r="B1" s="763"/>
      <c r="C1" s="763"/>
      <c r="D1" s="763"/>
      <c r="E1" s="763"/>
      <c r="F1" s="192"/>
    </row>
    <row r="2" spans="1:8" x14ac:dyDescent="0.2">
      <c r="A2" s="764"/>
      <c r="B2" s="764"/>
      <c r="C2" s="764"/>
      <c r="D2" s="764"/>
      <c r="E2" s="764"/>
      <c r="H2" s="55" t="s">
        <v>362</v>
      </c>
    </row>
    <row r="3" spans="1:8" x14ac:dyDescent="0.2">
      <c r="A3" s="56"/>
      <c r="B3" s="56"/>
      <c r="C3" s="629" t="s">
        <v>491</v>
      </c>
      <c r="D3" s="629" t="s">
        <v>583</v>
      </c>
      <c r="E3" s="629" t="s">
        <v>637</v>
      </c>
      <c r="F3" s="629" t="s">
        <v>583</v>
      </c>
      <c r="G3" s="629" t="s">
        <v>636</v>
      </c>
      <c r="H3" s="629" t="s">
        <v>583</v>
      </c>
    </row>
    <row r="4" spans="1:8" ht="15" x14ac:dyDescent="0.25">
      <c r="A4" s="644">
        <v>2018</v>
      </c>
      <c r="B4" s="563" t="s">
        <v>509</v>
      </c>
      <c r="C4" s="633" t="s">
        <v>509</v>
      </c>
      <c r="D4" s="633" t="s">
        <v>509</v>
      </c>
      <c r="E4" s="633" t="s">
        <v>509</v>
      </c>
      <c r="F4" s="633" t="s">
        <v>509</v>
      </c>
      <c r="G4" s="633" t="s">
        <v>509</v>
      </c>
      <c r="H4" s="633" t="s">
        <v>509</v>
      </c>
    </row>
    <row r="5" spans="1:8" ht="15" x14ac:dyDescent="0.25">
      <c r="A5" s="672" t="s">
        <v>509</v>
      </c>
      <c r="B5" s="18" t="s">
        <v>656</v>
      </c>
      <c r="C5" s="239">
        <v>8.6007973699999987</v>
      </c>
      <c r="D5" s="446">
        <v>-2.8613554728433672</v>
      </c>
      <c r="E5" s="239">
        <v>6.7187633700000005</v>
      </c>
      <c r="F5" s="446">
        <v>-3.6337424220020682</v>
      </c>
      <c r="G5" s="239" t="s">
        <v>142</v>
      </c>
      <c r="H5" s="446" t="s">
        <v>142</v>
      </c>
    </row>
    <row r="6" spans="1:8" ht="15" x14ac:dyDescent="0.25">
      <c r="A6" s="672" t="s">
        <v>509</v>
      </c>
      <c r="B6" s="18" t="s">
        <v>658</v>
      </c>
      <c r="C6" s="239">
        <v>8.8592170699999997</v>
      </c>
      <c r="D6" s="446">
        <v>3.0046016535790225</v>
      </c>
      <c r="E6" s="239">
        <v>6.9771830700000006</v>
      </c>
      <c r="F6" s="446">
        <v>3.8462390438376182</v>
      </c>
      <c r="G6" s="239" t="s">
        <v>142</v>
      </c>
      <c r="H6" s="446" t="s">
        <v>142</v>
      </c>
    </row>
    <row r="7" spans="1:8" ht="15" x14ac:dyDescent="0.25">
      <c r="A7" s="672" t="s">
        <v>509</v>
      </c>
      <c r="B7" s="18" t="s">
        <v>657</v>
      </c>
      <c r="C7" s="239">
        <v>9.4778791799999986</v>
      </c>
      <c r="D7" s="446">
        <v>6.9832594134641628</v>
      </c>
      <c r="E7" s="239">
        <v>7.5958451799999995</v>
      </c>
      <c r="F7" s="446">
        <v>8.8669324538735204</v>
      </c>
      <c r="G7" s="239" t="s">
        <v>142</v>
      </c>
      <c r="H7" s="446" t="s">
        <v>142</v>
      </c>
    </row>
    <row r="8" spans="1:8" ht="15" x14ac:dyDescent="0.25">
      <c r="A8" s="644">
        <v>2019</v>
      </c>
      <c r="B8" s="563" t="s">
        <v>509</v>
      </c>
      <c r="C8" s="633" t="s">
        <v>509</v>
      </c>
      <c r="D8" s="633" t="s">
        <v>509</v>
      </c>
      <c r="E8" s="633" t="s">
        <v>509</v>
      </c>
      <c r="F8" s="633" t="s">
        <v>509</v>
      </c>
      <c r="G8" s="633" t="s">
        <v>509</v>
      </c>
      <c r="H8" s="633" t="s">
        <v>509</v>
      </c>
    </row>
    <row r="9" spans="1:8" ht="15" x14ac:dyDescent="0.25">
      <c r="A9" s="672" t="s">
        <v>509</v>
      </c>
      <c r="B9" s="18" t="s">
        <v>655</v>
      </c>
      <c r="C9" s="239">
        <v>9.1141193000000005</v>
      </c>
      <c r="D9" s="446">
        <v>-3.8379881521131418</v>
      </c>
      <c r="E9" s="239">
        <v>7.2296652999999997</v>
      </c>
      <c r="F9" s="446">
        <v>-4.8207917792237023</v>
      </c>
      <c r="G9" s="239" t="s">
        <v>142</v>
      </c>
      <c r="H9" s="446" t="s">
        <v>142</v>
      </c>
    </row>
    <row r="10" spans="1:8" ht="15" x14ac:dyDescent="0.25">
      <c r="A10" s="672" t="s">
        <v>509</v>
      </c>
      <c r="B10" s="18" t="s">
        <v>656</v>
      </c>
      <c r="C10" s="239">
        <v>8.6282825199999991</v>
      </c>
      <c r="D10" s="446">
        <v>-5.3305949155175245</v>
      </c>
      <c r="E10" s="239">
        <v>6.7438285199999992</v>
      </c>
      <c r="F10" s="446">
        <v>-6.7200452557603256</v>
      </c>
      <c r="G10" s="239" t="s">
        <v>142</v>
      </c>
      <c r="H10" s="446" t="s">
        <v>142</v>
      </c>
    </row>
    <row r="11" spans="1:8" ht="15" x14ac:dyDescent="0.25">
      <c r="A11" s="644">
        <v>2020</v>
      </c>
      <c r="B11" s="563" t="s">
        <v>509</v>
      </c>
      <c r="C11" s="633" t="s">
        <v>509</v>
      </c>
      <c r="D11" s="633" t="s">
        <v>509</v>
      </c>
      <c r="E11" s="633" t="s">
        <v>509</v>
      </c>
      <c r="F11" s="633" t="s">
        <v>509</v>
      </c>
      <c r="G11" s="633" t="s">
        <v>509</v>
      </c>
      <c r="H11" s="633" t="s">
        <v>509</v>
      </c>
    </row>
    <row r="12" spans="1:8" ht="15" x14ac:dyDescent="0.25">
      <c r="A12" s="672" t="s">
        <v>509</v>
      </c>
      <c r="B12" s="18" t="s">
        <v>655</v>
      </c>
      <c r="C12" s="239">
        <v>8.3495372399999983</v>
      </c>
      <c r="D12" s="446">
        <v>-3.2305998250970669</v>
      </c>
      <c r="E12" s="239">
        <v>6.4662932399999997</v>
      </c>
      <c r="F12" s="446">
        <v>-4.1153964573227242</v>
      </c>
      <c r="G12" s="239" t="s">
        <v>142</v>
      </c>
      <c r="H12" s="446" t="s">
        <v>142</v>
      </c>
    </row>
    <row r="13" spans="1:8" ht="15" x14ac:dyDescent="0.25">
      <c r="A13" s="672" t="s">
        <v>509</v>
      </c>
      <c r="B13" s="18" t="s">
        <v>658</v>
      </c>
      <c r="C13" s="239">
        <v>7.9797079999999987</v>
      </c>
      <c r="D13" s="446">
        <v>-4.4293381701235424</v>
      </c>
      <c r="E13" s="239">
        <v>6.0964640000000001</v>
      </c>
      <c r="F13" s="446">
        <v>-5.7193391371777569</v>
      </c>
      <c r="G13" s="239" t="s">
        <v>142</v>
      </c>
      <c r="H13" s="446" t="s">
        <v>142</v>
      </c>
    </row>
    <row r="14" spans="1:8" ht="15" x14ac:dyDescent="0.25">
      <c r="A14" s="672" t="s">
        <v>509</v>
      </c>
      <c r="B14" s="18" t="s">
        <v>657</v>
      </c>
      <c r="C14" s="239">
        <v>7.7840267999999995</v>
      </c>
      <c r="D14" s="446">
        <v>-2.452235094316725</v>
      </c>
      <c r="E14" s="239">
        <v>5.7697397999999991</v>
      </c>
      <c r="F14" s="446">
        <v>-5.3592410288980794</v>
      </c>
      <c r="G14" s="239" t="s">
        <v>142</v>
      </c>
      <c r="H14" s="446" t="s">
        <v>142</v>
      </c>
    </row>
    <row r="15" spans="1:8" ht="15" x14ac:dyDescent="0.25">
      <c r="A15" s="644">
        <v>2021</v>
      </c>
      <c r="B15" s="563" t="s">
        <v>509</v>
      </c>
      <c r="C15" s="633" t="s">
        <v>509</v>
      </c>
      <c r="D15" s="633" t="s">
        <v>509</v>
      </c>
      <c r="E15" s="633" t="s">
        <v>509</v>
      </c>
      <c r="F15" s="633" t="s">
        <v>509</v>
      </c>
      <c r="G15" s="633" t="s">
        <v>509</v>
      </c>
      <c r="H15" s="633" t="s">
        <v>509</v>
      </c>
    </row>
    <row r="16" spans="1:8" ht="15" x14ac:dyDescent="0.25">
      <c r="A16" s="672" t="s">
        <v>509</v>
      </c>
      <c r="B16" s="18" t="s">
        <v>655</v>
      </c>
      <c r="C16" s="239">
        <v>8.1517022399999988</v>
      </c>
      <c r="D16" s="446">
        <v>4.7234606129567709</v>
      </c>
      <c r="E16" s="239">
        <v>6.1374152400000002</v>
      </c>
      <c r="F16" s="446">
        <v>6.3724787034590564</v>
      </c>
      <c r="G16" s="239" t="s">
        <v>142</v>
      </c>
      <c r="H16" s="446" t="s">
        <v>142</v>
      </c>
    </row>
    <row r="17" spans="1:8" s="1" customFormat="1" ht="15" x14ac:dyDescent="0.25">
      <c r="A17" s="672" t="s">
        <v>509</v>
      </c>
      <c r="B17" s="18" t="s">
        <v>658</v>
      </c>
      <c r="C17" s="239">
        <v>8.3919162799999985</v>
      </c>
      <c r="D17" s="446">
        <v>2.9467960547096692</v>
      </c>
      <c r="E17" s="239">
        <v>6.3776292799999998</v>
      </c>
      <c r="F17" s="446">
        <v>3.9139284308877831</v>
      </c>
      <c r="G17" s="239" t="s">
        <v>142</v>
      </c>
      <c r="H17" s="446" t="s">
        <v>142</v>
      </c>
    </row>
    <row r="18" spans="1:8" s="1" customFormat="1" ht="15" x14ac:dyDescent="0.25">
      <c r="A18" s="672" t="s">
        <v>509</v>
      </c>
      <c r="B18" s="18" t="s">
        <v>657</v>
      </c>
      <c r="C18" s="239">
        <v>8.3238000000000003</v>
      </c>
      <c r="D18" s="446">
        <v>-0.81</v>
      </c>
      <c r="E18" s="239">
        <v>7.1341999999999999</v>
      </c>
      <c r="F18" s="446">
        <v>11.86</v>
      </c>
      <c r="G18" s="239">
        <v>6.7427999999999999</v>
      </c>
      <c r="H18" s="446" t="s">
        <v>142</v>
      </c>
    </row>
    <row r="19" spans="1:8" s="1" customFormat="1" ht="15" x14ac:dyDescent="0.25">
      <c r="A19" s="644">
        <v>2022</v>
      </c>
      <c r="B19" s="563" t="s">
        <v>509</v>
      </c>
      <c r="C19" s="633" t="s">
        <v>509</v>
      </c>
      <c r="D19" s="633" t="s">
        <v>509</v>
      </c>
      <c r="E19" s="633" t="s">
        <v>509</v>
      </c>
      <c r="F19" s="633" t="s">
        <v>509</v>
      </c>
      <c r="G19" s="633" t="s">
        <v>509</v>
      </c>
      <c r="H19" s="633" t="s">
        <v>509</v>
      </c>
    </row>
    <row r="20" spans="1:8" s="1" customFormat="1" ht="15" x14ac:dyDescent="0.25">
      <c r="A20" s="672" t="s">
        <v>509</v>
      </c>
      <c r="B20" s="18" t="s">
        <v>655</v>
      </c>
      <c r="C20" s="239">
        <v>8.7993390099999989</v>
      </c>
      <c r="D20" s="446">
        <v>5.712735698136596</v>
      </c>
      <c r="E20" s="239">
        <v>7.6110379399999983</v>
      </c>
      <c r="F20" s="446">
        <v>6.6834530348602481</v>
      </c>
      <c r="G20" s="239">
        <v>7.2198340499999993</v>
      </c>
      <c r="H20" s="446">
        <v>7.0746595149630291</v>
      </c>
    </row>
    <row r="21" spans="1:8" s="1" customFormat="1" ht="15" x14ac:dyDescent="0.25">
      <c r="A21" s="672" t="s">
        <v>509</v>
      </c>
      <c r="B21" s="18" t="s">
        <v>656</v>
      </c>
      <c r="C21" s="239">
        <v>9.3430694499999998</v>
      </c>
      <c r="D21" s="446">
        <v>6.1792191365974087</v>
      </c>
      <c r="E21" s="239">
        <v>8.154769589999999</v>
      </c>
      <c r="F21" s="446">
        <v>7.1439881693718217</v>
      </c>
      <c r="G21" s="239">
        <v>7.7635644899999985</v>
      </c>
      <c r="H21" s="446">
        <v>7.5310656205456574</v>
      </c>
    </row>
    <row r="22" spans="1:8" s="1" customFormat="1" ht="15" x14ac:dyDescent="0.25">
      <c r="A22" s="672" t="s">
        <v>509</v>
      </c>
      <c r="B22" s="18" t="s">
        <v>658</v>
      </c>
      <c r="C22" s="239">
        <v>9.9683611499999998</v>
      </c>
      <c r="D22" s="446">
        <v>6.692572535677769</v>
      </c>
      <c r="E22" s="239">
        <v>8.780061289999999</v>
      </c>
      <c r="F22" s="446">
        <v>7.6678034014201994</v>
      </c>
      <c r="G22" s="239">
        <v>8.3888561899999985</v>
      </c>
      <c r="H22" s="446">
        <v>8.0541831114485927</v>
      </c>
    </row>
    <row r="23" spans="1:8" s="1" customFormat="1" ht="15" x14ac:dyDescent="0.25">
      <c r="A23" s="709" t="s">
        <v>509</v>
      </c>
      <c r="B23" s="444" t="s">
        <v>657</v>
      </c>
      <c r="C23" s="710">
        <v>9.0315361499999991</v>
      </c>
      <c r="D23" s="711">
        <v>-9.3979841410541258</v>
      </c>
      <c r="E23" s="710">
        <v>8.1181600500000002</v>
      </c>
      <c r="F23" s="711">
        <v>-7.5386858717474725</v>
      </c>
      <c r="G23" s="710">
        <v>7.8286649000000006</v>
      </c>
      <c r="H23" s="711">
        <v>-6.6778029961674434</v>
      </c>
    </row>
    <row r="24" spans="1:8" s="1" customFormat="1" ht="15" x14ac:dyDescent="0.25">
      <c r="A24" s="644">
        <v>2023</v>
      </c>
      <c r="B24" s="563" t="s">
        <v>509</v>
      </c>
      <c r="C24" s="633" t="s">
        <v>509</v>
      </c>
      <c r="D24" s="633" t="s">
        <v>509</v>
      </c>
      <c r="E24" s="633" t="s">
        <v>509</v>
      </c>
      <c r="F24" s="633" t="s">
        <v>509</v>
      </c>
      <c r="G24" s="633" t="s">
        <v>509</v>
      </c>
      <c r="H24" s="633" t="s">
        <v>509</v>
      </c>
    </row>
    <row r="25" spans="1:8" s="1" customFormat="1" ht="15" x14ac:dyDescent="0.25">
      <c r="A25" s="672"/>
      <c r="B25" s="18" t="s">
        <v>655</v>
      </c>
      <c r="C25" s="239">
        <v>9.7491355500000001</v>
      </c>
      <c r="D25" s="446">
        <v>7.9454855528646817</v>
      </c>
      <c r="E25" s="239">
        <v>8.8357594499999994</v>
      </c>
      <c r="F25" s="446">
        <v>8.839434004506959</v>
      </c>
      <c r="G25" s="239">
        <v>8.5462643000000007</v>
      </c>
      <c r="H25" s="446">
        <v>9.1663062497412557</v>
      </c>
    </row>
    <row r="26" spans="1:8" s="1" customFormat="1" ht="15" x14ac:dyDescent="0.25">
      <c r="A26" s="709" t="s">
        <v>509</v>
      </c>
      <c r="B26" s="444" t="s">
        <v>656</v>
      </c>
      <c r="C26" s="710">
        <v>7.0454401499999992</v>
      </c>
      <c r="D26" s="711">
        <v>-27.732668051784355</v>
      </c>
      <c r="E26" s="710">
        <v>6.1357264500000008</v>
      </c>
      <c r="F26" s="711">
        <v>-30.558018416854917</v>
      </c>
      <c r="G26" s="710">
        <v>5.8467167500000006</v>
      </c>
      <c r="H26" s="711">
        <v>-31.58745687282337</v>
      </c>
    </row>
    <row r="27" spans="1:8" s="1" customFormat="1" x14ac:dyDescent="0.2">
      <c r="A27" s="80" t="s">
        <v>258</v>
      </c>
      <c r="H27" s="161" t="s">
        <v>570</v>
      </c>
    </row>
    <row r="28" spans="1:8" s="1" customFormat="1" x14ac:dyDescent="0.2">
      <c r="A28" s="80" t="s">
        <v>697</v>
      </c>
      <c r="H28" s="161"/>
    </row>
    <row r="29" spans="1:8" s="1" customFormat="1" x14ac:dyDescent="0.2">
      <c r="B29" s="1" t="s">
        <v>671</v>
      </c>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3">
        <f>INDICE!A3</f>
        <v>45047</v>
      </c>
      <c r="C3" s="774"/>
      <c r="D3" s="774" t="s">
        <v>115</v>
      </c>
      <c r="E3" s="774"/>
      <c r="F3" s="774" t="s">
        <v>116</v>
      </c>
      <c r="G3" s="774"/>
      <c r="H3" s="774"/>
      <c r="I3"/>
    </row>
    <row r="4" spans="1:9" ht="14.25" x14ac:dyDescent="0.2">
      <c r="A4" s="66"/>
      <c r="B4" s="63" t="s">
        <v>47</v>
      </c>
      <c r="C4" s="63" t="s">
        <v>421</v>
      </c>
      <c r="D4" s="63" t="s">
        <v>47</v>
      </c>
      <c r="E4" s="63" t="s">
        <v>421</v>
      </c>
      <c r="F4" s="63" t="s">
        <v>47</v>
      </c>
      <c r="G4" s="64" t="s">
        <v>421</v>
      </c>
      <c r="H4" s="64" t="s">
        <v>121</v>
      </c>
      <c r="I4"/>
    </row>
    <row r="5" spans="1:9" ht="14.25" x14ac:dyDescent="0.2">
      <c r="A5" s="3" t="s">
        <v>511</v>
      </c>
      <c r="B5" s="304">
        <v>166.93765999999997</v>
      </c>
      <c r="C5" s="72">
        <v>23.869324119158701</v>
      </c>
      <c r="D5" s="71">
        <v>927.51939999999991</v>
      </c>
      <c r="E5" s="72">
        <v>7.7319502551532944</v>
      </c>
      <c r="F5" s="71">
        <v>2062.7538799999998</v>
      </c>
      <c r="G5" s="72">
        <v>10.356658245639782</v>
      </c>
      <c r="H5" s="307">
        <v>3.6105510008236572</v>
      </c>
      <c r="I5"/>
    </row>
    <row r="6" spans="1:9" ht="14.25" x14ac:dyDescent="0.2">
      <c r="A6" s="3" t="s">
        <v>48</v>
      </c>
      <c r="B6" s="305">
        <v>512.7255399999998</v>
      </c>
      <c r="C6" s="59">
        <v>7.071634142067146</v>
      </c>
      <c r="D6" s="58">
        <v>2320.6385199999995</v>
      </c>
      <c r="E6" s="59">
        <v>5.6697365918856644</v>
      </c>
      <c r="F6" s="58">
        <v>5879.6062799999991</v>
      </c>
      <c r="G6" s="59">
        <v>4.3603580400625948</v>
      </c>
      <c r="H6" s="308">
        <v>10.291396634630527</v>
      </c>
      <c r="I6"/>
    </row>
    <row r="7" spans="1:9" ht="14.25" x14ac:dyDescent="0.2">
      <c r="A7" s="3" t="s">
        <v>49</v>
      </c>
      <c r="B7" s="305">
        <v>565.8518899999998</v>
      </c>
      <c r="C7" s="59">
        <v>6.7576569284676227</v>
      </c>
      <c r="D7" s="58">
        <v>2454.8184899999997</v>
      </c>
      <c r="E7" s="59">
        <v>16.131034596394215</v>
      </c>
      <c r="F7" s="58">
        <v>6211.9923499999986</v>
      </c>
      <c r="G7" s="59">
        <v>29.864608369460687</v>
      </c>
      <c r="H7" s="308">
        <v>10.873190162852293</v>
      </c>
      <c r="I7"/>
    </row>
    <row r="8" spans="1:9" ht="14.25" x14ac:dyDescent="0.2">
      <c r="A8" s="3" t="s">
        <v>122</v>
      </c>
      <c r="B8" s="305">
        <v>2575.7378499999991</v>
      </c>
      <c r="C8" s="59">
        <v>-3.661976375078619</v>
      </c>
      <c r="D8" s="58">
        <v>12514.969539999998</v>
      </c>
      <c r="E8" s="59">
        <v>-4.8114023953599938</v>
      </c>
      <c r="F8" s="58">
        <v>31143.555839999997</v>
      </c>
      <c r="G8" s="59">
        <v>-2.8354567417742937</v>
      </c>
      <c r="H8" s="308">
        <v>54.51227012469343</v>
      </c>
      <c r="I8"/>
    </row>
    <row r="9" spans="1:9" ht="14.25" x14ac:dyDescent="0.2">
      <c r="A9" s="3" t="s">
        <v>123</v>
      </c>
      <c r="B9" s="305">
        <v>596.92795999999998</v>
      </c>
      <c r="C9" s="59">
        <v>-14.509049571630076</v>
      </c>
      <c r="D9" s="58">
        <v>2956.40238</v>
      </c>
      <c r="E9" s="59">
        <v>-3.6575725927744394</v>
      </c>
      <c r="F9" s="58">
        <v>7434.806239999999</v>
      </c>
      <c r="G9" s="73">
        <v>7.7108980380618322</v>
      </c>
      <c r="H9" s="308">
        <v>13.013548233278307</v>
      </c>
      <c r="I9"/>
    </row>
    <row r="10" spans="1:9" ht="14.25" x14ac:dyDescent="0.2">
      <c r="A10" s="3" t="s">
        <v>599</v>
      </c>
      <c r="B10" s="305">
        <v>334.31599999999997</v>
      </c>
      <c r="C10" s="333">
        <v>-32.415965551548183</v>
      </c>
      <c r="D10" s="58">
        <v>1889.4664463316533</v>
      </c>
      <c r="E10" s="333">
        <v>-13.443067820703622</v>
      </c>
      <c r="F10" s="58">
        <v>4398.5620359065115</v>
      </c>
      <c r="G10" s="59">
        <v>-12.603783221800601</v>
      </c>
      <c r="H10" s="308">
        <v>7.699043843721773</v>
      </c>
      <c r="I10"/>
    </row>
    <row r="11" spans="1:9" ht="14.25" x14ac:dyDescent="0.2">
      <c r="A11" s="60" t="s">
        <v>600</v>
      </c>
      <c r="B11" s="61">
        <v>4752.4968999999983</v>
      </c>
      <c r="C11" s="62">
        <v>-5.1438316150240038</v>
      </c>
      <c r="D11" s="61">
        <v>23063.814776331648</v>
      </c>
      <c r="E11" s="62">
        <v>-2.1476613774437623</v>
      </c>
      <c r="F11" s="61">
        <v>57131.27662590651</v>
      </c>
      <c r="G11" s="62">
        <v>1.5226831349015417</v>
      </c>
      <c r="H11" s="62">
        <v>100</v>
      </c>
      <c r="I11"/>
    </row>
    <row r="12" spans="1:9" ht="14.25" x14ac:dyDescent="0.2">
      <c r="A12" s="3"/>
      <c r="B12" s="3"/>
      <c r="C12" s="3"/>
      <c r="D12" s="3"/>
      <c r="E12" s="3"/>
      <c r="F12" s="3"/>
      <c r="G12" s="3"/>
      <c r="H12" s="79" t="s">
        <v>220</v>
      </c>
      <c r="I12"/>
    </row>
    <row r="13" spans="1:9" ht="14.25" x14ac:dyDescent="0.2">
      <c r="A13" s="80" t="s">
        <v>479</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195" priority="6" operator="equal">
      <formula>0</formula>
    </cfRule>
    <cfRule type="cellIs" dxfId="194" priority="7" operator="between">
      <formula>0</formula>
      <formula>0.5</formula>
    </cfRule>
  </conditionalFormatting>
  <conditionalFormatting sqref="E10">
    <cfRule type="cellIs" dxfId="193" priority="8" operator="equal">
      <formula>0</formula>
    </cfRule>
    <cfRule type="cellIs" dxfId="192" priority="9"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election activeCell="E15" sqref="E15"/>
    </sheetView>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2022</v>
      </c>
      <c r="C3" s="145" t="s">
        <v>509</v>
      </c>
      <c r="D3" s="145" t="s">
        <v>509</v>
      </c>
      <c r="E3" s="145" t="s">
        <v>509</v>
      </c>
      <c r="F3" s="145" t="s">
        <v>509</v>
      </c>
      <c r="G3" s="145" t="s">
        <v>509</v>
      </c>
      <c r="H3" s="145" t="s">
        <v>509</v>
      </c>
      <c r="I3" s="145">
        <v>2023</v>
      </c>
      <c r="J3" s="145" t="s">
        <v>509</v>
      </c>
      <c r="K3" s="145" t="s">
        <v>509</v>
      </c>
      <c r="L3" s="145" t="s">
        <v>509</v>
      </c>
      <c r="M3" s="145" t="s">
        <v>509</v>
      </c>
    </row>
    <row r="4" spans="1:13" x14ac:dyDescent="0.2">
      <c r="B4" s="542">
        <v>44713</v>
      </c>
      <c r="C4" s="542">
        <v>44743</v>
      </c>
      <c r="D4" s="542">
        <v>44774</v>
      </c>
      <c r="E4" s="542">
        <v>44805</v>
      </c>
      <c r="F4" s="542">
        <v>44835</v>
      </c>
      <c r="G4" s="542">
        <v>44866</v>
      </c>
      <c r="H4" s="542">
        <v>44896</v>
      </c>
      <c r="I4" s="542">
        <v>44927</v>
      </c>
      <c r="J4" s="542">
        <v>44958</v>
      </c>
      <c r="K4" s="542">
        <v>44986</v>
      </c>
      <c r="L4" s="542">
        <v>45017</v>
      </c>
      <c r="M4" s="542">
        <v>45047</v>
      </c>
    </row>
    <row r="5" spans="1:13" x14ac:dyDescent="0.2">
      <c r="A5" s="557" t="s">
        <v>540</v>
      </c>
      <c r="B5" s="544">
        <v>7.7029047619047617</v>
      </c>
      <c r="C5" s="544">
        <v>7.2839</v>
      </c>
      <c r="D5" s="544">
        <v>8.8045652173913052</v>
      </c>
      <c r="E5" s="544">
        <v>7.8799047619047622</v>
      </c>
      <c r="F5" s="544">
        <v>5.6883333333333326</v>
      </c>
      <c r="G5" s="544">
        <v>5.3951499999999992</v>
      </c>
      <c r="H5" s="544">
        <v>5.5291904761904771</v>
      </c>
      <c r="I5" s="544">
        <v>3.2797142857142854</v>
      </c>
      <c r="J5" s="544">
        <v>2.380052631578947</v>
      </c>
      <c r="K5" s="544">
        <v>2.3057826086956519</v>
      </c>
      <c r="L5" s="544">
        <v>2.162105263157895</v>
      </c>
      <c r="M5" s="544">
        <v>2.1459090909090905</v>
      </c>
    </row>
    <row r="6" spans="1:13" x14ac:dyDescent="0.2">
      <c r="A6" s="18" t="s">
        <v>541</v>
      </c>
      <c r="B6" s="544">
        <v>141.57142857142858</v>
      </c>
      <c r="C6" s="544">
        <v>243.64285714285714</v>
      </c>
      <c r="D6" s="544">
        <v>373.36956521739131</v>
      </c>
      <c r="E6" s="544">
        <v>258.18181818181819</v>
      </c>
      <c r="F6" s="544">
        <v>102.12142857142855</v>
      </c>
      <c r="G6" s="544">
        <v>134.01136363636363</v>
      </c>
      <c r="H6" s="544">
        <v>278.94499999999999</v>
      </c>
      <c r="I6" s="544">
        <v>153.21904761904761</v>
      </c>
      <c r="J6" s="544">
        <v>133.5</v>
      </c>
      <c r="K6" s="544">
        <v>110.19</v>
      </c>
      <c r="L6" s="544">
        <v>100.91944444444445</v>
      </c>
      <c r="M6" s="544">
        <v>71.974000000000004</v>
      </c>
    </row>
    <row r="7" spans="1:13" x14ac:dyDescent="0.2">
      <c r="A7" s="519" t="s">
        <v>542</v>
      </c>
      <c r="B7" s="544">
        <v>107.96809523809523</v>
      </c>
      <c r="C7" s="544">
        <v>171.82380952380956</v>
      </c>
      <c r="D7" s="544">
        <v>235.55347826086958</v>
      </c>
      <c r="E7" s="544">
        <v>191.25545454545457</v>
      </c>
      <c r="F7" s="544">
        <v>72.65761904761905</v>
      </c>
      <c r="G7" s="544">
        <v>96.775000000000006</v>
      </c>
      <c r="H7" s="544">
        <v>117.05850000000001</v>
      </c>
      <c r="I7" s="544">
        <v>62.537142857142854</v>
      </c>
      <c r="J7" s="544">
        <v>53.284500000000001</v>
      </c>
      <c r="K7" s="544">
        <v>44.182173913043478</v>
      </c>
      <c r="L7" s="544">
        <v>42.435555555555545</v>
      </c>
      <c r="M7" s="584">
        <v>31.273500000000002</v>
      </c>
    </row>
    <row r="8" spans="1:13" x14ac:dyDescent="0.2">
      <c r="A8" s="444" t="s">
        <v>543</v>
      </c>
      <c r="B8" s="585">
        <v>96.655333333333346</v>
      </c>
      <c r="C8" s="585">
        <v>126.1383870967742</v>
      </c>
      <c r="D8" s="585">
        <v>165.85419354838709</v>
      </c>
      <c r="E8" s="585">
        <v>115.69566666666665</v>
      </c>
      <c r="F8" s="585">
        <v>64.837096774193554</v>
      </c>
      <c r="G8" s="585">
        <v>63.028000000000006</v>
      </c>
      <c r="H8" s="585">
        <v>100.43096774193546</v>
      </c>
      <c r="I8" s="585">
        <v>60.378064516129037</v>
      </c>
      <c r="J8" s="585">
        <v>51.861071428571428</v>
      </c>
      <c r="K8" s="585">
        <v>43.510000000000005</v>
      </c>
      <c r="L8" s="585">
        <v>37.873333333333335</v>
      </c>
      <c r="M8" s="585">
        <v>28.945806451612899</v>
      </c>
    </row>
    <row r="9" spans="1:13" x14ac:dyDescent="0.2">
      <c r="M9" s="161" t="s">
        <v>544</v>
      </c>
    </row>
    <row r="10" spans="1:13" x14ac:dyDescent="0.2">
      <c r="A10" s="447"/>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election activeCell="G14" sqref="G14"/>
    </sheetView>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6"/>
      <c r="H2" s="248"/>
      <c r="I2" s="247" t="s">
        <v>151</v>
      </c>
    </row>
    <row r="3" spans="1:71" s="69" customFormat="1" ht="12.75" x14ac:dyDescent="0.2">
      <c r="A3" s="70"/>
      <c r="B3" s="814">
        <f>INDICE!A3</f>
        <v>45047</v>
      </c>
      <c r="C3" s="815">
        <v>41671</v>
      </c>
      <c r="D3" s="814">
        <f>DATE(YEAR(B3),MONTH(B3)-1,1)</f>
        <v>45017</v>
      </c>
      <c r="E3" s="815"/>
      <c r="F3" s="814">
        <f>DATE(YEAR(B3)-1,MONTH(B3),1)</f>
        <v>44682</v>
      </c>
      <c r="G3" s="815"/>
      <c r="H3" s="766" t="s">
        <v>421</v>
      </c>
      <c r="I3" s="766"/>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32">
        <f>D3</f>
        <v>45017</v>
      </c>
      <c r="I4" s="284">
        <f>F3</f>
        <v>44682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5" t="s">
        <v>365</v>
      </c>
      <c r="B5" s="238">
        <v>5705.9369999999999</v>
      </c>
      <c r="C5" s="449">
        <v>36.383467618675112</v>
      </c>
      <c r="D5" s="238">
        <v>5856.8389999999999</v>
      </c>
      <c r="E5" s="449">
        <v>37.73993742614671</v>
      </c>
      <c r="F5" s="238">
        <v>5325.4219999999996</v>
      </c>
      <c r="G5" s="449">
        <v>36.056655581957394</v>
      </c>
      <c r="H5" s="634">
        <v>-2.5765092740298998</v>
      </c>
      <c r="I5" s="244">
        <v>7.1452553431446439</v>
      </c>
      <c r="K5" s="243"/>
    </row>
    <row r="6" spans="1:71" s="13" customFormat="1" ht="15" x14ac:dyDescent="0.2">
      <c r="A6" s="16" t="s">
        <v>117</v>
      </c>
      <c r="B6" s="238">
        <v>9976.8369999999995</v>
      </c>
      <c r="C6" s="449">
        <v>63.616532381324888</v>
      </c>
      <c r="D6" s="238">
        <v>9662.1029999999992</v>
      </c>
      <c r="E6" s="449">
        <v>62.26006257385329</v>
      </c>
      <c r="F6" s="238">
        <v>9444.1730000000007</v>
      </c>
      <c r="G6" s="449">
        <v>63.943344418042614</v>
      </c>
      <c r="H6" s="244">
        <v>3.2574067984992543</v>
      </c>
      <c r="I6" s="244">
        <v>5.6401338687887108</v>
      </c>
      <c r="K6" s="243"/>
    </row>
    <row r="7" spans="1:71" s="69" customFormat="1" ht="12.75" x14ac:dyDescent="0.2">
      <c r="A7" s="76" t="s">
        <v>114</v>
      </c>
      <c r="B7" s="77">
        <v>15682.773999999999</v>
      </c>
      <c r="C7" s="78">
        <v>100</v>
      </c>
      <c r="D7" s="77">
        <v>15518.941999999999</v>
      </c>
      <c r="E7" s="78">
        <v>100</v>
      </c>
      <c r="F7" s="77">
        <v>14769.594999999999</v>
      </c>
      <c r="G7" s="78">
        <v>100</v>
      </c>
      <c r="H7" s="78">
        <v>1.055690523232836</v>
      </c>
      <c r="I7" s="635">
        <v>6.1828303348873144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1"/>
      <c r="I8" s="161" t="s">
        <v>220</v>
      </c>
      <c r="J8" s="13"/>
      <c r="K8" s="243"/>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0" customFormat="1" ht="12.75" x14ac:dyDescent="0.2">
      <c r="A9" s="447" t="s">
        <v>493</v>
      </c>
      <c r="B9" s="241"/>
      <c r="C9" s="242"/>
      <c r="D9" s="241"/>
      <c r="E9" s="241"/>
      <c r="F9" s="241"/>
      <c r="G9" s="241"/>
      <c r="H9" s="241"/>
      <c r="I9" s="241"/>
      <c r="J9" s="241"/>
      <c r="K9" s="241"/>
      <c r="L9" s="241"/>
    </row>
    <row r="10" spans="1:71" x14ac:dyDescent="0.2">
      <c r="A10" s="448" t="s">
        <v>464</v>
      </c>
    </row>
    <row r="11" spans="1:71" x14ac:dyDescent="0.2">
      <c r="A11" s="447" t="s">
        <v>532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election activeCell="A2" sqref="A2"/>
    </sheetView>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6"/>
      <c r="H2" s="248"/>
      <c r="I2" s="247" t="s">
        <v>151</v>
      </c>
    </row>
    <row r="3" spans="1:71" s="69" customFormat="1" ht="12.75" x14ac:dyDescent="0.2">
      <c r="A3" s="70"/>
      <c r="B3" s="814">
        <f>INDICE!A3</f>
        <v>45047</v>
      </c>
      <c r="C3" s="815">
        <v>41671</v>
      </c>
      <c r="D3" s="814">
        <f>DATE(YEAR(B3),MONTH(B3)-1,1)</f>
        <v>45017</v>
      </c>
      <c r="E3" s="815"/>
      <c r="F3" s="814">
        <f>DATE(YEAR(B3)-1,MONTH(B3),1)</f>
        <v>44682</v>
      </c>
      <c r="G3" s="815"/>
      <c r="H3" s="766" t="s">
        <v>421</v>
      </c>
      <c r="I3" s="766"/>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4">
        <f>D3</f>
        <v>45017</v>
      </c>
      <c r="I4" s="284">
        <f>F3</f>
        <v>44682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5" t="s">
        <v>466</v>
      </c>
      <c r="B5" s="238">
        <v>5630.3249999999998</v>
      </c>
      <c r="C5" s="449">
        <v>36.369638270112837</v>
      </c>
      <c r="D5" s="238">
        <v>5624.665</v>
      </c>
      <c r="E5" s="449">
        <v>36.65756353123372</v>
      </c>
      <c r="F5" s="238">
        <v>5579.5450000000001</v>
      </c>
      <c r="G5" s="449">
        <v>38.506538061015263</v>
      </c>
      <c r="H5" s="442">
        <v>0.10062821519147992</v>
      </c>
      <c r="I5" s="442">
        <v>0.91011005377678189</v>
      </c>
      <c r="K5" s="243"/>
    </row>
    <row r="6" spans="1:71" s="13" customFormat="1" ht="15" x14ac:dyDescent="0.2">
      <c r="A6" s="16" t="s">
        <v>515</v>
      </c>
      <c r="B6" s="238">
        <v>9850.5135999999984</v>
      </c>
      <c r="C6" s="449">
        <v>63.630361729887163</v>
      </c>
      <c r="D6" s="238">
        <v>9719.1398199999985</v>
      </c>
      <c r="E6" s="449">
        <v>63.342436468766294</v>
      </c>
      <c r="F6" s="238">
        <v>8910.3190099999938</v>
      </c>
      <c r="G6" s="449">
        <v>61.493461938984737</v>
      </c>
      <c r="H6" s="398">
        <v>1.3517017188049869</v>
      </c>
      <c r="I6" s="398">
        <v>10.551750043346711</v>
      </c>
      <c r="K6" s="243"/>
    </row>
    <row r="7" spans="1:71" s="69" customFormat="1" ht="12.75" x14ac:dyDescent="0.2">
      <c r="A7" s="76" t="s">
        <v>114</v>
      </c>
      <c r="B7" s="77">
        <v>15480.838599999999</v>
      </c>
      <c r="C7" s="78">
        <v>100</v>
      </c>
      <c r="D7" s="77">
        <v>15343.804819999998</v>
      </c>
      <c r="E7" s="78">
        <v>100</v>
      </c>
      <c r="F7" s="77">
        <v>14489.864009999994</v>
      </c>
      <c r="G7" s="78">
        <v>100</v>
      </c>
      <c r="H7" s="78">
        <v>0.89308865439544605</v>
      </c>
      <c r="I7" s="78">
        <v>6.8390882710569052</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1"/>
      <c r="I8" s="161" t="s">
        <v>220</v>
      </c>
      <c r="J8" s="13"/>
      <c r="K8" s="243"/>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7" t="s">
        <v>493</v>
      </c>
    </row>
    <row r="10" spans="1:71" x14ac:dyDescent="0.2">
      <c r="A10" s="447" t="s">
        <v>464</v>
      </c>
    </row>
    <row r="11" spans="1:71" x14ac:dyDescent="0.2">
      <c r="A11" s="433" t="s">
        <v>532</v>
      </c>
    </row>
    <row r="12" spans="1:71" x14ac:dyDescent="0.2">
      <c r="C12" s="1" t="s">
        <v>369</v>
      </c>
    </row>
  </sheetData>
  <mergeCells count="4">
    <mergeCell ref="B3:C3"/>
    <mergeCell ref="D3:E3"/>
    <mergeCell ref="F3:G3"/>
    <mergeCell ref="H3:I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05" t="s">
        <v>502</v>
      </c>
      <c r="B1" s="805"/>
      <c r="C1" s="805"/>
      <c r="D1" s="805"/>
      <c r="E1" s="805"/>
      <c r="F1" s="805"/>
    </row>
    <row r="2" spans="1:9" x14ac:dyDescent="0.2">
      <c r="A2" s="806"/>
      <c r="B2" s="806"/>
      <c r="C2" s="806"/>
      <c r="D2" s="806"/>
      <c r="E2" s="806"/>
      <c r="F2" s="806"/>
      <c r="I2" s="161" t="s">
        <v>465</v>
      </c>
    </row>
    <row r="3" spans="1:9" x14ac:dyDescent="0.2">
      <c r="A3" s="252"/>
      <c r="B3" s="254"/>
      <c r="C3" s="254"/>
      <c r="D3" s="773">
        <f>INDICE!A3</f>
        <v>45047</v>
      </c>
      <c r="E3" s="773">
        <v>41671</v>
      </c>
      <c r="F3" s="773">
        <f>DATE(YEAR(D3),MONTH(D3)-1,1)</f>
        <v>45017</v>
      </c>
      <c r="G3" s="773"/>
      <c r="H3" s="776">
        <f>DATE(YEAR(D3)-1,MONTH(D3),1)</f>
        <v>44682</v>
      </c>
      <c r="I3" s="776"/>
    </row>
    <row r="4" spans="1:9" x14ac:dyDescent="0.2">
      <c r="A4" s="218"/>
      <c r="B4" s="219"/>
      <c r="C4" s="219"/>
      <c r="D4" s="82" t="s">
        <v>368</v>
      </c>
      <c r="E4" s="184" t="s">
        <v>106</v>
      </c>
      <c r="F4" s="82" t="s">
        <v>368</v>
      </c>
      <c r="G4" s="184" t="s">
        <v>106</v>
      </c>
      <c r="H4" s="82" t="s">
        <v>368</v>
      </c>
      <c r="I4" s="184" t="s">
        <v>106</v>
      </c>
    </row>
    <row r="5" spans="1:9" x14ac:dyDescent="0.2">
      <c r="A5" s="545" t="s">
        <v>367</v>
      </c>
      <c r="B5" s="166"/>
      <c r="C5" s="166"/>
      <c r="D5" s="398">
        <v>116.11944644161325</v>
      </c>
      <c r="E5" s="452">
        <v>100</v>
      </c>
      <c r="F5" s="398">
        <v>115.11995828126268</v>
      </c>
      <c r="G5" s="452">
        <v>100</v>
      </c>
      <c r="H5" s="398">
        <v>119.50238210000875</v>
      </c>
      <c r="I5" s="452">
        <v>100</v>
      </c>
    </row>
    <row r="6" spans="1:9" x14ac:dyDescent="0.2">
      <c r="A6" s="586" t="s">
        <v>462</v>
      </c>
      <c r="B6" s="166"/>
      <c r="C6" s="166"/>
      <c r="D6" s="398">
        <v>73.546141901322727</v>
      </c>
      <c r="E6" s="452">
        <v>63.336628062813681</v>
      </c>
      <c r="F6" s="398">
        <v>72.590678004544344</v>
      </c>
      <c r="G6" s="452">
        <v>63.056553432020699</v>
      </c>
      <c r="H6" s="398">
        <v>73.984948975391887</v>
      </c>
      <c r="I6" s="452">
        <v>61.910857068502303</v>
      </c>
    </row>
    <row r="7" spans="1:9" x14ac:dyDescent="0.2">
      <c r="A7" s="586" t="s">
        <v>463</v>
      </c>
      <c r="B7" s="166"/>
      <c r="C7" s="166"/>
      <c r="D7" s="398">
        <v>42.573304540290515</v>
      </c>
      <c r="E7" s="452">
        <v>36.663371937186305</v>
      </c>
      <c r="F7" s="398">
        <v>42.529280276718332</v>
      </c>
      <c r="G7" s="452">
        <v>36.943446567979294</v>
      </c>
      <c r="H7" s="398">
        <v>45.517433124616872</v>
      </c>
      <c r="I7" s="452">
        <v>38.089142931497719</v>
      </c>
    </row>
    <row r="8" spans="1:9" x14ac:dyDescent="0.2">
      <c r="A8" s="546" t="s">
        <v>606</v>
      </c>
      <c r="B8" s="251"/>
      <c r="C8" s="251"/>
      <c r="D8" s="445">
        <v>90</v>
      </c>
      <c r="E8" s="453"/>
      <c r="F8" s="445">
        <v>90</v>
      </c>
      <c r="G8" s="453"/>
      <c r="H8" s="445">
        <v>90</v>
      </c>
      <c r="I8" s="453"/>
    </row>
    <row r="9" spans="1:9" x14ac:dyDescent="0.2">
      <c r="B9" s="133"/>
      <c r="C9" s="133"/>
      <c r="D9" s="133"/>
      <c r="E9" s="223"/>
      <c r="I9" s="161" t="s">
        <v>220</v>
      </c>
    </row>
    <row r="10" spans="1:9" x14ac:dyDescent="0.2">
      <c r="A10" s="405" t="s">
        <v>575</v>
      </c>
      <c r="B10" s="249"/>
      <c r="C10" s="249"/>
      <c r="D10" s="249"/>
      <c r="E10" s="249"/>
      <c r="F10" s="249"/>
      <c r="G10" s="249"/>
      <c r="H10" s="249"/>
      <c r="I10" s="249"/>
    </row>
    <row r="11" spans="1:9" x14ac:dyDescent="0.2">
      <c r="A11" s="405" t="s">
        <v>553</v>
      </c>
      <c r="B11" s="249"/>
      <c r="C11" s="249"/>
      <c r="D11" s="249"/>
      <c r="E11" s="249"/>
      <c r="F11" s="249"/>
      <c r="G11" s="249"/>
      <c r="H11" s="249"/>
      <c r="I11" s="249"/>
    </row>
    <row r="12" spans="1:9" x14ac:dyDescent="0.2">
      <c r="A12" s="249"/>
      <c r="B12" s="249"/>
      <c r="C12" s="249"/>
      <c r="D12" s="249"/>
      <c r="E12" s="249"/>
      <c r="F12" s="249"/>
      <c r="G12" s="249"/>
      <c r="H12" s="249"/>
      <c r="I12" s="249"/>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activeCell="H7" sqref="H7"/>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05" t="s">
        <v>466</v>
      </c>
      <c r="B1" s="805"/>
      <c r="C1" s="805"/>
      <c r="D1" s="805"/>
      <c r="E1" s="253"/>
      <c r="F1" s="1"/>
      <c r="G1" s="1"/>
      <c r="H1" s="1"/>
      <c r="I1" s="1"/>
    </row>
    <row r="2" spans="1:40" ht="15" x14ac:dyDescent="0.2">
      <c r="A2" s="805"/>
      <c r="B2" s="805"/>
      <c r="C2" s="805"/>
      <c r="D2" s="805"/>
      <c r="E2" s="253"/>
      <c r="F2" s="1"/>
      <c r="G2" s="209"/>
      <c r="H2" s="248"/>
      <c r="I2" s="247" t="s">
        <v>151</v>
      </c>
    </row>
    <row r="3" spans="1:40" x14ac:dyDescent="0.2">
      <c r="A3" s="252"/>
      <c r="B3" s="814">
        <f>INDICE!A3</f>
        <v>45047</v>
      </c>
      <c r="C3" s="815">
        <v>41671</v>
      </c>
      <c r="D3" s="814">
        <f>DATE(YEAR(B3),MONTH(B3)-1,1)</f>
        <v>45017</v>
      </c>
      <c r="E3" s="815"/>
      <c r="F3" s="814">
        <f>DATE(YEAR(B3)-1,MONTH(B3),1)</f>
        <v>44682</v>
      </c>
      <c r="G3" s="815"/>
      <c r="H3" s="766" t="s">
        <v>421</v>
      </c>
      <c r="I3" s="766"/>
    </row>
    <row r="4" spans="1:40" x14ac:dyDescent="0.2">
      <c r="A4" s="218"/>
      <c r="B4" s="184" t="s">
        <v>47</v>
      </c>
      <c r="C4" s="184" t="s">
        <v>106</v>
      </c>
      <c r="D4" s="184" t="s">
        <v>47</v>
      </c>
      <c r="E4" s="184" t="s">
        <v>106</v>
      </c>
      <c r="F4" s="184" t="s">
        <v>47</v>
      </c>
      <c r="G4" s="184" t="s">
        <v>106</v>
      </c>
      <c r="H4" s="689">
        <f>D3</f>
        <v>45017</v>
      </c>
      <c r="I4" s="689">
        <f>F3</f>
        <v>44682</v>
      </c>
    </row>
    <row r="5" spans="1:40" x14ac:dyDescent="0.2">
      <c r="A5" s="545" t="s">
        <v>48</v>
      </c>
      <c r="B5" s="237">
        <v>509.05799999999999</v>
      </c>
      <c r="C5" s="244">
        <v>9.04136084506667</v>
      </c>
      <c r="D5" s="237">
        <v>486.49799999999999</v>
      </c>
      <c r="E5" s="244">
        <v>8.6493684512766542</v>
      </c>
      <c r="F5" s="237">
        <v>441.37799999999999</v>
      </c>
      <c r="G5" s="244">
        <v>7.9106450436370697</v>
      </c>
      <c r="H5" s="442">
        <v>4.6372235857084716</v>
      </c>
      <c r="I5" s="398">
        <v>15.33379552220546</v>
      </c>
    </row>
    <row r="6" spans="1:40" x14ac:dyDescent="0.2">
      <c r="A6" s="586" t="s">
        <v>49</v>
      </c>
      <c r="B6" s="237">
        <v>333.65899999999999</v>
      </c>
      <c r="C6" s="244">
        <v>5.9261055090070291</v>
      </c>
      <c r="D6" s="237">
        <v>333.65899999999999</v>
      </c>
      <c r="E6" s="244">
        <v>5.9320688432111064</v>
      </c>
      <c r="F6" s="237">
        <v>333.65899999999999</v>
      </c>
      <c r="G6" s="244">
        <v>5.9800395910419217</v>
      </c>
      <c r="H6" s="442">
        <v>0</v>
      </c>
      <c r="I6" s="398">
        <v>0</v>
      </c>
    </row>
    <row r="7" spans="1:40" x14ac:dyDescent="0.2">
      <c r="A7" s="586" t="s">
        <v>122</v>
      </c>
      <c r="B7" s="237">
        <v>3161.5160000000001</v>
      </c>
      <c r="C7" s="244">
        <v>56.15157206733182</v>
      </c>
      <c r="D7" s="237">
        <v>3178.4160000000002</v>
      </c>
      <c r="E7" s="244">
        <v>56.508538730751077</v>
      </c>
      <c r="F7" s="237">
        <v>3178.4160000000002</v>
      </c>
      <c r="G7" s="244">
        <v>56.965505251772321</v>
      </c>
      <c r="H7" s="398">
        <v>-0.531711393348136</v>
      </c>
      <c r="I7" s="398">
        <v>-0.531711393348136</v>
      </c>
    </row>
    <row r="8" spans="1:40" x14ac:dyDescent="0.2">
      <c r="A8" s="586" t="s">
        <v>123</v>
      </c>
      <c r="B8" s="237">
        <v>35</v>
      </c>
      <c r="C8" s="244">
        <v>0.62163374227953094</v>
      </c>
      <c r="D8" s="237">
        <v>35</v>
      </c>
      <c r="E8" s="244">
        <v>0.62225928121941487</v>
      </c>
      <c r="F8" s="237">
        <v>35</v>
      </c>
      <c r="G8" s="244">
        <v>0.6272912934656858</v>
      </c>
      <c r="H8" s="434">
        <v>0</v>
      </c>
      <c r="I8" s="398">
        <v>0</v>
      </c>
    </row>
    <row r="9" spans="1:40" x14ac:dyDescent="0.2">
      <c r="A9" s="546" t="s">
        <v>366</v>
      </c>
      <c r="B9" s="445">
        <v>1591.0920000000001</v>
      </c>
      <c r="C9" s="450">
        <v>28.259327836314956</v>
      </c>
      <c r="D9" s="445">
        <v>1591.0920000000001</v>
      </c>
      <c r="E9" s="450">
        <v>28.287764693541749</v>
      </c>
      <c r="F9" s="445">
        <v>1591.0920000000001</v>
      </c>
      <c r="G9" s="450">
        <v>28.516518820083004</v>
      </c>
      <c r="H9" s="434">
        <v>0</v>
      </c>
      <c r="I9" s="398">
        <v>0</v>
      </c>
    </row>
    <row r="10" spans="1:40" s="69" customFormat="1" x14ac:dyDescent="0.2">
      <c r="A10" s="76" t="s">
        <v>114</v>
      </c>
      <c r="B10" s="77">
        <v>5630.3249999999998</v>
      </c>
      <c r="C10" s="250">
        <v>100</v>
      </c>
      <c r="D10" s="77">
        <v>5624.665</v>
      </c>
      <c r="E10" s="250">
        <v>100</v>
      </c>
      <c r="F10" s="77">
        <v>5579.5450000000001</v>
      </c>
      <c r="G10" s="250">
        <v>100</v>
      </c>
      <c r="H10" s="635">
        <v>0.10062821519147992</v>
      </c>
      <c r="I10" s="78">
        <v>0.91011005377678189</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40" customFormat="1" ht="12.75" x14ac:dyDescent="0.2">
      <c r="A12" s="448" t="s">
        <v>493</v>
      </c>
      <c r="B12" s="241"/>
      <c r="C12" s="241"/>
      <c r="D12" s="242"/>
      <c r="E12" s="242"/>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row>
    <row r="13" spans="1:40" x14ac:dyDescent="0.2">
      <c r="A13" s="133" t="s">
        <v>464</v>
      </c>
      <c r="B13" s="249"/>
      <c r="C13" s="249"/>
      <c r="D13" s="249"/>
      <c r="E13" s="249"/>
      <c r="F13" s="249"/>
      <c r="G13" s="249"/>
      <c r="H13" s="249"/>
      <c r="I13" s="249"/>
    </row>
    <row r="14" spans="1:40" x14ac:dyDescent="0.2">
      <c r="A14" s="433" t="s">
        <v>531</v>
      </c>
      <c r="B14" s="249"/>
      <c r="C14" s="249"/>
      <c r="D14" s="249"/>
      <c r="E14" s="249"/>
      <c r="F14" s="249"/>
      <c r="G14" s="249"/>
      <c r="H14" s="249"/>
      <c r="I14" s="249"/>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H7">
    <cfRule type="cellIs" dxfId="3" priority="1" operator="equal">
      <formula>0</formula>
    </cfRule>
  </conditionalFormatting>
  <conditionalFormatting sqref="I5:I9">
    <cfRule type="cellIs" dxfId="2" priority="27"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activeCell="B6" sqref="B6:I8"/>
    </sheetView>
  </sheetViews>
  <sheetFormatPr baseColWidth="10" defaultColWidth="11" defaultRowHeight="12.75" x14ac:dyDescent="0.2"/>
  <cols>
    <col min="1" max="1" width="30.125" style="224" customWidth="1"/>
    <col min="2" max="2" width="11" style="224"/>
    <col min="3" max="3" width="11.625" style="224" customWidth="1"/>
    <col min="4" max="4" width="11" style="224"/>
    <col min="5" max="5" width="11.625" style="224" customWidth="1"/>
    <col min="6" max="6" width="11" style="224"/>
    <col min="7" max="7" width="11.625" style="224" customWidth="1"/>
    <col min="8" max="9" width="10.5" style="224" customWidth="1"/>
    <col min="10" max="12" width="11" style="224"/>
    <col min="13" max="47" width="11" style="11"/>
    <col min="48" max="16384" width="11" style="224"/>
  </cols>
  <sheetData>
    <row r="1" spans="1:47" x14ac:dyDescent="0.2">
      <c r="A1" s="805" t="s">
        <v>40</v>
      </c>
      <c r="B1" s="805"/>
      <c r="C1" s="805"/>
      <c r="D1" s="11"/>
      <c r="E1" s="11"/>
      <c r="F1" s="11"/>
      <c r="G1" s="11"/>
      <c r="H1" s="11"/>
      <c r="I1" s="11"/>
      <c r="J1" s="11"/>
      <c r="K1" s="11"/>
      <c r="L1" s="11"/>
    </row>
    <row r="2" spans="1:47" x14ac:dyDescent="0.2">
      <c r="A2" s="805"/>
      <c r="B2" s="805"/>
      <c r="C2" s="805"/>
      <c r="D2" s="258"/>
      <c r="E2" s="11"/>
      <c r="F2" s="11"/>
      <c r="H2" s="11"/>
      <c r="I2" s="11"/>
      <c r="J2" s="11"/>
      <c r="K2" s="11"/>
    </row>
    <row r="3" spans="1:47" x14ac:dyDescent="0.2">
      <c r="A3" s="257"/>
      <c r="B3" s="11"/>
      <c r="C3" s="11"/>
      <c r="D3" s="11"/>
      <c r="E3" s="11"/>
      <c r="F3" s="11"/>
      <c r="G3" s="11"/>
      <c r="H3" s="225"/>
      <c r="I3" s="247" t="s">
        <v>495</v>
      </c>
      <c r="J3" s="11"/>
      <c r="K3" s="11"/>
      <c r="L3" s="11"/>
    </row>
    <row r="4" spans="1:47" x14ac:dyDescent="0.2">
      <c r="A4" s="11"/>
      <c r="B4" s="814">
        <f>INDICE!A3</f>
        <v>45047</v>
      </c>
      <c r="C4" s="815">
        <v>41671</v>
      </c>
      <c r="D4" s="814">
        <f>DATE(YEAR(B4),MONTH(B4)-1,1)</f>
        <v>45017</v>
      </c>
      <c r="E4" s="815"/>
      <c r="F4" s="814">
        <f>DATE(YEAR(B4)-1,MONTH(B4),1)</f>
        <v>44682</v>
      </c>
      <c r="G4" s="815"/>
      <c r="H4" s="766" t="s">
        <v>421</v>
      </c>
      <c r="I4" s="766"/>
      <c r="J4" s="11"/>
      <c r="K4" s="11"/>
      <c r="L4" s="11"/>
    </row>
    <row r="5" spans="1:47" x14ac:dyDescent="0.2">
      <c r="A5" s="257"/>
      <c r="B5" s="184" t="s">
        <v>54</v>
      </c>
      <c r="C5" s="184" t="s">
        <v>106</v>
      </c>
      <c r="D5" s="184" t="s">
        <v>54</v>
      </c>
      <c r="E5" s="184" t="s">
        <v>106</v>
      </c>
      <c r="F5" s="184" t="s">
        <v>54</v>
      </c>
      <c r="G5" s="184" t="s">
        <v>106</v>
      </c>
      <c r="H5" s="284">
        <f>D4</f>
        <v>45017</v>
      </c>
      <c r="I5" s="284">
        <f>F4</f>
        <v>44682</v>
      </c>
      <c r="J5" s="11"/>
      <c r="K5" s="11"/>
      <c r="L5" s="11"/>
    </row>
    <row r="6" spans="1:47" ht="15" customHeight="1" x14ac:dyDescent="0.2">
      <c r="A6" s="11" t="s">
        <v>371</v>
      </c>
      <c r="B6" s="227">
        <v>14834.0599</v>
      </c>
      <c r="C6" s="226">
        <v>31.485769401325303</v>
      </c>
      <c r="D6" s="227">
        <v>15916.8307</v>
      </c>
      <c r="E6" s="226">
        <v>34.166737992127629</v>
      </c>
      <c r="F6" s="227">
        <v>15850.701949999999</v>
      </c>
      <c r="G6" s="226">
        <v>40.328524690317394</v>
      </c>
      <c r="H6" s="226">
        <v>-6.8026783749104034</v>
      </c>
      <c r="I6" s="226">
        <v>-6.4138613747639015</v>
      </c>
      <c r="J6" s="11"/>
      <c r="K6" s="11"/>
      <c r="L6" s="11"/>
    </row>
    <row r="7" spans="1:47" x14ac:dyDescent="0.2">
      <c r="A7" s="256" t="s">
        <v>370</v>
      </c>
      <c r="B7" s="227">
        <v>32279.478000000003</v>
      </c>
      <c r="C7" s="226">
        <v>68.5142305986747</v>
      </c>
      <c r="D7" s="227">
        <v>30668.917999999998</v>
      </c>
      <c r="E7" s="226">
        <v>65.833262007872378</v>
      </c>
      <c r="F7" s="227">
        <v>23453.245000000003</v>
      </c>
      <c r="G7" s="226">
        <v>59.67147530968262</v>
      </c>
      <c r="H7" s="717">
        <v>5.2514405627221841</v>
      </c>
      <c r="I7" s="662">
        <v>37.633312575722464</v>
      </c>
      <c r="J7" s="11"/>
      <c r="K7" s="11"/>
      <c r="L7" s="11"/>
    </row>
    <row r="8" spans="1:47" x14ac:dyDescent="0.2">
      <c r="A8" s="173" t="s">
        <v>114</v>
      </c>
      <c r="B8" s="174">
        <v>47113.537900000003</v>
      </c>
      <c r="C8" s="175">
        <v>100</v>
      </c>
      <c r="D8" s="174">
        <v>46585.748699999996</v>
      </c>
      <c r="E8" s="175">
        <v>100</v>
      </c>
      <c r="F8" s="174">
        <v>39303.946949999998</v>
      </c>
      <c r="G8" s="175">
        <v>100</v>
      </c>
      <c r="H8" s="78">
        <v>1.1329413280418235</v>
      </c>
      <c r="I8" s="78">
        <v>19.86973715371353</v>
      </c>
      <c r="J8" s="227"/>
      <c r="K8" s="11"/>
    </row>
    <row r="9" spans="1:47" s="240" customFormat="1" x14ac:dyDescent="0.2">
      <c r="A9" s="11"/>
      <c r="B9" s="11"/>
      <c r="C9" s="11"/>
      <c r="D9" s="11"/>
      <c r="E9" s="11"/>
      <c r="F9" s="11"/>
      <c r="H9" s="11"/>
      <c r="I9" s="161" t="s">
        <v>220</v>
      </c>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row>
    <row r="10" spans="1:47" x14ac:dyDescent="0.2">
      <c r="A10" s="448" t="s">
        <v>493</v>
      </c>
      <c r="B10" s="241"/>
      <c r="C10" s="242"/>
      <c r="D10" s="241"/>
      <c r="E10" s="241"/>
      <c r="F10" s="241"/>
      <c r="G10" s="241"/>
      <c r="H10" s="11"/>
      <c r="I10" s="11"/>
      <c r="J10" s="11"/>
      <c r="K10" s="11"/>
      <c r="L10" s="11"/>
    </row>
    <row r="11" spans="1:47" x14ac:dyDescent="0.2">
      <c r="A11" s="133" t="s">
        <v>494</v>
      </c>
      <c r="B11" s="11"/>
      <c r="C11" s="255"/>
      <c r="D11" s="11"/>
      <c r="E11" s="11"/>
      <c r="F11" s="11"/>
      <c r="G11" s="11"/>
      <c r="H11" s="11"/>
      <c r="I11" s="11"/>
      <c r="J11" s="11"/>
      <c r="K11" s="11"/>
      <c r="L11" s="11"/>
    </row>
    <row r="12" spans="1:47" x14ac:dyDescent="0.2">
      <c r="A12" s="133" t="s">
        <v>464</v>
      </c>
      <c r="B12" s="11"/>
      <c r="C12" s="11"/>
      <c r="D12" s="11"/>
      <c r="E12" s="11"/>
      <c r="F12" s="11"/>
      <c r="G12" s="11"/>
      <c r="H12" s="11"/>
      <c r="I12" s="11"/>
      <c r="J12" s="11"/>
      <c r="K12" s="11"/>
      <c r="L12" s="11"/>
    </row>
    <row r="13" spans="1:47" x14ac:dyDescent="0.2">
      <c r="A13" s="11"/>
      <c r="B13" s="11"/>
      <c r="C13" s="11"/>
      <c r="D13" s="227"/>
      <c r="E13" s="11"/>
      <c r="F13" s="11"/>
      <c r="G13" s="11"/>
      <c r="H13" s="11"/>
      <c r="I13" s="11"/>
      <c r="J13" s="11"/>
      <c r="K13" s="11"/>
      <c r="L13" s="11"/>
    </row>
    <row r="14" spans="1:47" x14ac:dyDescent="0.2">
      <c r="A14" s="11"/>
      <c r="B14" s="227"/>
      <c r="C14" s="11"/>
      <c r="D14" s="227"/>
      <c r="E14" s="227"/>
      <c r="F14" s="626"/>
      <c r="G14" s="11"/>
      <c r="H14" s="11"/>
      <c r="I14" s="11"/>
      <c r="J14" s="11"/>
      <c r="K14" s="11"/>
      <c r="L14" s="11"/>
    </row>
    <row r="15" spans="1:47" x14ac:dyDescent="0.2">
      <c r="A15" s="11"/>
      <c r="B15" s="227"/>
      <c r="C15" s="11"/>
      <c r="D15" s="11"/>
      <c r="E15" s="11"/>
      <c r="F15" s="11"/>
      <c r="G15" s="11"/>
      <c r="H15" s="11"/>
      <c r="I15" s="11"/>
      <c r="J15" s="11"/>
      <c r="K15" s="11"/>
      <c r="L15" s="11"/>
    </row>
    <row r="16" spans="1:47" s="11" customFormat="1" x14ac:dyDescent="0.2"/>
    <row r="17" spans="2:13" s="11" customFormat="1" x14ac:dyDescent="0.2">
      <c r="B17" s="227"/>
    </row>
    <row r="18" spans="2:13" s="11" customFormat="1" x14ac:dyDescent="0.2">
      <c r="B18" s="227"/>
    </row>
    <row r="19" spans="2:13" s="11" customFormat="1" x14ac:dyDescent="0.2">
      <c r="M19" s="11" t="s">
        <v>369</v>
      </c>
    </row>
    <row r="20" spans="2:13" s="11" customFormat="1" x14ac:dyDescent="0.2"/>
    <row r="21" spans="2:13" s="11" customFormat="1" x14ac:dyDescent="0.2">
      <c r="C21" s="227"/>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16" t="s">
        <v>1</v>
      </c>
      <c r="B1" s="816"/>
      <c r="C1" s="816"/>
      <c r="D1" s="816"/>
      <c r="E1" s="259"/>
      <c r="F1" s="259"/>
      <c r="G1" s="260"/>
    </row>
    <row r="2" spans="1:7" x14ac:dyDescent="0.2">
      <c r="A2" s="816"/>
      <c r="B2" s="816"/>
      <c r="C2" s="816"/>
      <c r="D2" s="816"/>
      <c r="E2" s="260"/>
      <c r="F2" s="260"/>
      <c r="G2" s="260"/>
    </row>
    <row r="3" spans="1:7" x14ac:dyDescent="0.2">
      <c r="A3" s="404"/>
      <c r="B3" s="404"/>
      <c r="C3" s="404"/>
      <c r="D3" s="260"/>
      <c r="E3" s="260"/>
      <c r="F3" s="260"/>
      <c r="G3" s="260"/>
    </row>
    <row r="4" spans="1:7" x14ac:dyDescent="0.2">
      <c r="A4" s="259" t="s">
        <v>372</v>
      </c>
      <c r="B4" s="260"/>
      <c r="C4" s="260"/>
      <c r="D4" s="260"/>
      <c r="E4" s="260"/>
      <c r="F4" s="260"/>
      <c r="G4" s="260"/>
    </row>
    <row r="5" spans="1:7" x14ac:dyDescent="0.2">
      <c r="A5" s="261"/>
      <c r="B5" s="261" t="s">
        <v>373</v>
      </c>
      <c r="C5" s="261" t="s">
        <v>374</v>
      </c>
      <c r="D5" s="261" t="s">
        <v>375</v>
      </c>
      <c r="E5" s="261" t="s">
        <v>376</v>
      </c>
      <c r="F5" s="261" t="s">
        <v>54</v>
      </c>
      <c r="G5" s="260"/>
    </row>
    <row r="6" spans="1:7" x14ac:dyDescent="0.2">
      <c r="A6" s="262" t="s">
        <v>373</v>
      </c>
      <c r="B6" s="263">
        <v>1</v>
      </c>
      <c r="C6" s="263">
        <v>238.8</v>
      </c>
      <c r="D6" s="263">
        <v>0.23880000000000001</v>
      </c>
      <c r="E6" s="264" t="s">
        <v>377</v>
      </c>
      <c r="F6" s="264">
        <v>0.27779999999999999</v>
      </c>
      <c r="G6" s="260"/>
    </row>
    <row r="7" spans="1:7" x14ac:dyDescent="0.2">
      <c r="A7" s="259" t="s">
        <v>374</v>
      </c>
      <c r="B7" s="265" t="s">
        <v>378</v>
      </c>
      <c r="C7" s="260">
        <v>1</v>
      </c>
      <c r="D7" s="266" t="s">
        <v>379</v>
      </c>
      <c r="E7" s="266" t="s">
        <v>380</v>
      </c>
      <c r="F7" s="265" t="s">
        <v>381</v>
      </c>
      <c r="G7" s="260"/>
    </row>
    <row r="8" spans="1:7" x14ac:dyDescent="0.2">
      <c r="A8" s="259" t="s">
        <v>375</v>
      </c>
      <c r="B8" s="265">
        <v>4.1867999999999999</v>
      </c>
      <c r="C8" s="266" t="s">
        <v>382</v>
      </c>
      <c r="D8" s="260">
        <v>1</v>
      </c>
      <c r="E8" s="266" t="s">
        <v>383</v>
      </c>
      <c r="F8" s="265">
        <v>1.163</v>
      </c>
      <c r="G8" s="260"/>
    </row>
    <row r="9" spans="1:7" x14ac:dyDescent="0.2">
      <c r="A9" s="259" t="s">
        <v>376</v>
      </c>
      <c r="B9" s="265" t="s">
        <v>384</v>
      </c>
      <c r="C9" s="266" t="s">
        <v>385</v>
      </c>
      <c r="D9" s="266" t="s">
        <v>386</v>
      </c>
      <c r="E9" s="265">
        <v>1</v>
      </c>
      <c r="F9" s="267">
        <v>11630</v>
      </c>
      <c r="G9" s="260"/>
    </row>
    <row r="10" spans="1:7" x14ac:dyDescent="0.2">
      <c r="A10" s="268" t="s">
        <v>54</v>
      </c>
      <c r="B10" s="269">
        <v>3.6</v>
      </c>
      <c r="C10" s="269">
        <v>860</v>
      </c>
      <c r="D10" s="269">
        <v>0.86</v>
      </c>
      <c r="E10" s="270" t="s">
        <v>387</v>
      </c>
      <c r="F10" s="269">
        <v>1</v>
      </c>
      <c r="G10" s="260"/>
    </row>
    <row r="11" spans="1:7" x14ac:dyDescent="0.2">
      <c r="A11" s="259"/>
      <c r="B11" s="260"/>
      <c r="C11" s="260"/>
      <c r="D11" s="260"/>
      <c r="E11" s="265"/>
      <c r="F11" s="260"/>
      <c r="G11" s="260"/>
    </row>
    <row r="12" spans="1:7" x14ac:dyDescent="0.2">
      <c r="A12" s="259"/>
      <c r="B12" s="260"/>
      <c r="C12" s="260"/>
      <c r="D12" s="260"/>
      <c r="E12" s="265"/>
      <c r="F12" s="260"/>
      <c r="G12" s="260"/>
    </row>
    <row r="13" spans="1:7" x14ac:dyDescent="0.2">
      <c r="A13" s="259" t="s">
        <v>388</v>
      </c>
      <c r="B13" s="260"/>
      <c r="C13" s="260"/>
      <c r="D13" s="260"/>
      <c r="E13" s="260"/>
      <c r="F13" s="260"/>
      <c r="G13" s="260"/>
    </row>
    <row r="14" spans="1:7" x14ac:dyDescent="0.2">
      <c r="A14" s="261"/>
      <c r="B14" s="271" t="s">
        <v>389</v>
      </c>
      <c r="C14" s="261" t="s">
        <v>390</v>
      </c>
      <c r="D14" s="261" t="s">
        <v>391</v>
      </c>
      <c r="E14" s="261" t="s">
        <v>392</v>
      </c>
      <c r="F14" s="261" t="s">
        <v>393</v>
      </c>
      <c r="G14" s="260"/>
    </row>
    <row r="15" spans="1:7" x14ac:dyDescent="0.2">
      <c r="A15" s="262" t="s">
        <v>389</v>
      </c>
      <c r="B15" s="263">
        <v>1</v>
      </c>
      <c r="C15" s="263">
        <v>2.3810000000000001E-2</v>
      </c>
      <c r="D15" s="263">
        <v>0.13370000000000001</v>
      </c>
      <c r="E15" s="263">
        <v>3.7850000000000001</v>
      </c>
      <c r="F15" s="263">
        <v>3.8E-3</v>
      </c>
      <c r="G15" s="260"/>
    </row>
    <row r="16" spans="1:7" x14ac:dyDescent="0.2">
      <c r="A16" s="259" t="s">
        <v>390</v>
      </c>
      <c r="B16" s="260">
        <v>42</v>
      </c>
      <c r="C16" s="260">
        <v>1</v>
      </c>
      <c r="D16" s="260">
        <v>5.6150000000000002</v>
      </c>
      <c r="E16" s="260">
        <v>159</v>
      </c>
      <c r="F16" s="260">
        <v>0.159</v>
      </c>
      <c r="G16" s="260"/>
    </row>
    <row r="17" spans="1:7" x14ac:dyDescent="0.2">
      <c r="A17" s="259" t="s">
        <v>391</v>
      </c>
      <c r="B17" s="260">
        <v>7.48</v>
      </c>
      <c r="C17" s="260">
        <v>0.17810000000000001</v>
      </c>
      <c r="D17" s="260">
        <v>1</v>
      </c>
      <c r="E17" s="260">
        <v>28.3</v>
      </c>
      <c r="F17" s="260">
        <v>2.8299999999999999E-2</v>
      </c>
      <c r="G17" s="260"/>
    </row>
    <row r="18" spans="1:7" x14ac:dyDescent="0.2">
      <c r="A18" s="259" t="s">
        <v>392</v>
      </c>
      <c r="B18" s="260">
        <v>0.26419999999999999</v>
      </c>
      <c r="C18" s="260">
        <v>6.3E-3</v>
      </c>
      <c r="D18" s="260">
        <v>3.5299999999999998E-2</v>
      </c>
      <c r="E18" s="260">
        <v>1</v>
      </c>
      <c r="F18" s="260">
        <v>1E-3</v>
      </c>
      <c r="G18" s="260"/>
    </row>
    <row r="19" spans="1:7" x14ac:dyDescent="0.2">
      <c r="A19" s="268" t="s">
        <v>393</v>
      </c>
      <c r="B19" s="269">
        <v>264.2</v>
      </c>
      <c r="C19" s="269">
        <v>6.2889999999999997</v>
      </c>
      <c r="D19" s="269">
        <v>35.314700000000002</v>
      </c>
      <c r="E19" s="272">
        <v>1000</v>
      </c>
      <c r="F19" s="269">
        <v>1</v>
      </c>
      <c r="G19" s="260"/>
    </row>
    <row r="20" spans="1:7" x14ac:dyDescent="0.2">
      <c r="A20" s="260"/>
      <c r="B20" s="260"/>
      <c r="C20" s="260"/>
      <c r="D20" s="260"/>
      <c r="E20" s="260"/>
      <c r="F20" s="260"/>
      <c r="G20" s="260"/>
    </row>
    <row r="21" spans="1:7" x14ac:dyDescent="0.2">
      <c r="A21" s="260"/>
      <c r="B21" s="260"/>
      <c r="C21" s="260"/>
      <c r="D21" s="260"/>
      <c r="E21" s="260"/>
      <c r="F21" s="260"/>
      <c r="G21" s="260"/>
    </row>
    <row r="22" spans="1:7" x14ac:dyDescent="0.2">
      <c r="A22" s="259" t="s">
        <v>394</v>
      </c>
      <c r="B22" s="260"/>
      <c r="C22" s="260"/>
      <c r="D22" s="260"/>
      <c r="E22" s="260"/>
      <c r="F22" s="260"/>
      <c r="G22" s="260"/>
    </row>
    <row r="23" spans="1:7" x14ac:dyDescent="0.2">
      <c r="A23" s="273" t="s">
        <v>268</v>
      </c>
      <c r="B23" s="273"/>
      <c r="C23" s="273"/>
      <c r="D23" s="273"/>
      <c r="E23" s="273"/>
      <c r="F23" s="273"/>
      <c r="G23" s="260"/>
    </row>
    <row r="24" spans="1:7" x14ac:dyDescent="0.2">
      <c r="A24" s="817" t="s">
        <v>395</v>
      </c>
      <c r="B24" s="817"/>
      <c r="C24" s="817"/>
      <c r="D24" s="818" t="s">
        <v>396</v>
      </c>
      <c r="E24" s="818"/>
      <c r="F24" s="818"/>
      <c r="G24" s="260"/>
    </row>
    <row r="25" spans="1:7" x14ac:dyDescent="0.2">
      <c r="A25" s="260"/>
      <c r="B25" s="260"/>
      <c r="C25" s="260"/>
      <c r="D25" s="260"/>
      <c r="E25" s="260"/>
      <c r="F25" s="260"/>
      <c r="G25" s="260"/>
    </row>
    <row r="26" spans="1:7" x14ac:dyDescent="0.2">
      <c r="A26" s="260"/>
      <c r="B26" s="260"/>
      <c r="C26" s="260"/>
      <c r="D26" s="260"/>
      <c r="E26" s="260"/>
      <c r="F26" s="260"/>
      <c r="G26" s="260"/>
    </row>
    <row r="27" spans="1:7" x14ac:dyDescent="0.2">
      <c r="A27" s="6" t="s">
        <v>397</v>
      </c>
      <c r="B27" s="260"/>
      <c r="C27" s="6"/>
      <c r="D27" s="259" t="s">
        <v>398</v>
      </c>
      <c r="E27" s="260"/>
      <c r="F27" s="260"/>
      <c r="G27" s="260"/>
    </row>
    <row r="28" spans="1:7" x14ac:dyDescent="0.2">
      <c r="A28" s="271" t="s">
        <v>268</v>
      </c>
      <c r="B28" s="261" t="s">
        <v>400</v>
      </c>
      <c r="C28" s="3"/>
      <c r="D28" s="262" t="s">
        <v>109</v>
      </c>
      <c r="E28" s="263"/>
      <c r="F28" s="264" t="s">
        <v>401</v>
      </c>
      <c r="G28" s="260"/>
    </row>
    <row r="29" spans="1:7" x14ac:dyDescent="0.2">
      <c r="A29" s="274" t="s">
        <v>554</v>
      </c>
      <c r="B29" s="275" t="s">
        <v>405</v>
      </c>
      <c r="C29" s="3"/>
      <c r="D29" s="268" t="s">
        <v>366</v>
      </c>
      <c r="E29" s="269"/>
      <c r="F29" s="270" t="s">
        <v>406</v>
      </c>
      <c r="G29" s="260"/>
    </row>
    <row r="30" spans="1:7" x14ac:dyDescent="0.2">
      <c r="A30" s="6" t="s">
        <v>647</v>
      </c>
      <c r="B30" s="701" t="s">
        <v>407</v>
      </c>
      <c r="C30" s="3"/>
      <c r="D30" s="259"/>
      <c r="E30" s="260"/>
      <c r="F30" s="265"/>
      <c r="G30" s="260"/>
    </row>
    <row r="31" spans="1:7" x14ac:dyDescent="0.2">
      <c r="A31" s="6" t="s">
        <v>648</v>
      </c>
      <c r="B31" s="701" t="s">
        <v>649</v>
      </c>
      <c r="C31" s="3"/>
      <c r="D31" s="259"/>
      <c r="E31" s="260"/>
      <c r="F31" s="265"/>
      <c r="G31" s="260"/>
    </row>
    <row r="32" spans="1:7" x14ac:dyDescent="0.2">
      <c r="A32" s="65" t="s">
        <v>646</v>
      </c>
      <c r="B32" s="276" t="s">
        <v>650</v>
      </c>
      <c r="C32" s="260"/>
      <c r="D32" s="260"/>
      <c r="E32" s="260"/>
      <c r="F32" s="260"/>
      <c r="G32" s="260"/>
    </row>
    <row r="33" spans="1:7" x14ac:dyDescent="0.2">
      <c r="A33" s="260" t="s">
        <v>644</v>
      </c>
      <c r="B33" s="701"/>
      <c r="C33" s="260"/>
      <c r="D33" s="260"/>
      <c r="E33" s="260"/>
      <c r="F33" s="260"/>
      <c r="G33" s="260"/>
    </row>
    <row r="34" spans="1:7" x14ac:dyDescent="0.2">
      <c r="A34" s="260" t="s">
        <v>645</v>
      </c>
      <c r="B34" s="260"/>
      <c r="C34" s="260"/>
      <c r="D34" s="260"/>
      <c r="E34" s="260"/>
      <c r="F34" s="260"/>
      <c r="G34" s="260"/>
    </row>
    <row r="35" spans="1:7" x14ac:dyDescent="0.2">
      <c r="A35" s="260"/>
      <c r="B35" s="260"/>
      <c r="C35" s="260"/>
      <c r="D35" s="260"/>
      <c r="E35" s="260"/>
      <c r="F35" s="260"/>
      <c r="G35" s="260"/>
    </row>
    <row r="36" spans="1:7" x14ac:dyDescent="0.2">
      <c r="A36" s="259" t="s">
        <v>399</v>
      </c>
      <c r="B36" s="260"/>
      <c r="C36" s="260"/>
      <c r="D36" s="260"/>
      <c r="E36" s="259" t="s">
        <v>408</v>
      </c>
      <c r="F36" s="260"/>
      <c r="G36" s="260"/>
    </row>
    <row r="37" spans="1:7" x14ac:dyDescent="0.2">
      <c r="A37" s="273" t="s">
        <v>402</v>
      </c>
      <c r="B37" s="273" t="s">
        <v>403</v>
      </c>
      <c r="C37" s="273" t="s">
        <v>404</v>
      </c>
      <c r="D37" s="260"/>
      <c r="E37" s="261"/>
      <c r="F37" s="261" t="s">
        <v>409</v>
      </c>
      <c r="G37" s="260"/>
    </row>
    <row r="38" spans="1:7" x14ac:dyDescent="0.2">
      <c r="A38" s="1"/>
      <c r="B38" s="1"/>
      <c r="C38" s="1"/>
      <c r="D38" s="1"/>
      <c r="E38" s="262" t="s">
        <v>410</v>
      </c>
      <c r="F38" s="277">
        <v>11.6</v>
      </c>
      <c r="G38" s="260"/>
    </row>
    <row r="39" spans="1:7" x14ac:dyDescent="0.2">
      <c r="A39" s="1"/>
      <c r="B39" s="1"/>
      <c r="C39" s="1"/>
      <c r="D39" s="1"/>
      <c r="E39" s="259" t="s">
        <v>48</v>
      </c>
      <c r="F39" s="277">
        <v>8.5299999999999994</v>
      </c>
      <c r="G39" s="260"/>
    </row>
    <row r="40" spans="1:7" ht="14.25" customHeight="1" x14ac:dyDescent="0.2">
      <c r="A40" s="1"/>
      <c r="B40" s="1"/>
      <c r="C40" s="1"/>
      <c r="D40" s="1"/>
      <c r="E40" s="259" t="s">
        <v>49</v>
      </c>
      <c r="F40" s="277">
        <v>7.88</v>
      </c>
      <c r="G40" s="260"/>
    </row>
    <row r="41" spans="1:7" ht="14.25" customHeight="1" x14ac:dyDescent="0.2">
      <c r="A41" s="1"/>
      <c r="B41" s="1"/>
      <c r="C41" s="1"/>
      <c r="D41" s="1"/>
      <c r="E41" s="591" t="s">
        <v>411</v>
      </c>
      <c r="F41" s="277">
        <v>7.93</v>
      </c>
      <c r="G41" s="260"/>
    </row>
    <row r="42" spans="1:7" x14ac:dyDescent="0.2">
      <c r="A42" s="1"/>
      <c r="B42" s="1"/>
      <c r="C42" s="1"/>
      <c r="D42" s="1"/>
      <c r="E42" s="259" t="s">
        <v>122</v>
      </c>
      <c r="F42" s="277">
        <v>7.46</v>
      </c>
      <c r="G42" s="260"/>
    </row>
    <row r="43" spans="1:7" x14ac:dyDescent="0.2">
      <c r="A43" s="1"/>
      <c r="B43" s="1"/>
      <c r="C43" s="1"/>
      <c r="D43" s="1"/>
      <c r="E43" s="259" t="s">
        <v>123</v>
      </c>
      <c r="F43" s="277">
        <v>6.66</v>
      </c>
      <c r="G43" s="260"/>
    </row>
    <row r="44" spans="1:7" x14ac:dyDescent="0.2">
      <c r="A44" s="1"/>
      <c r="B44" s="1"/>
      <c r="C44" s="1"/>
      <c r="D44" s="1"/>
      <c r="E44" s="268" t="s">
        <v>412</v>
      </c>
      <c r="F44" s="278">
        <v>8</v>
      </c>
      <c r="G44" s="260"/>
    </row>
    <row r="45" spans="1:7" x14ac:dyDescent="0.2">
      <c r="A45" s="260"/>
      <c r="B45" s="260"/>
      <c r="C45" s="260"/>
      <c r="D45" s="260"/>
      <c r="E45" s="260"/>
      <c r="F45" s="260"/>
      <c r="G45" s="260"/>
    </row>
    <row r="46" spans="1:7" ht="15" x14ac:dyDescent="0.25">
      <c r="A46" s="279" t="s">
        <v>564</v>
      </c>
      <c r="B46" s="260"/>
      <c r="C46" s="260"/>
      <c r="D46" s="260"/>
      <c r="E46" s="260"/>
      <c r="F46" s="260"/>
      <c r="G46" s="260"/>
    </row>
    <row r="47" spans="1:7" x14ac:dyDescent="0.2">
      <c r="A47" s="1" t="s">
        <v>565</v>
      </c>
      <c r="B47" s="260"/>
      <c r="C47" s="260"/>
      <c r="D47" s="260"/>
      <c r="E47" s="260"/>
      <c r="F47" s="260"/>
      <c r="G47" s="260"/>
    </row>
    <row r="48" spans="1:7" x14ac:dyDescent="0.2">
      <c r="A48" s="260"/>
      <c r="B48" s="260"/>
      <c r="C48" s="260"/>
      <c r="D48" s="260"/>
      <c r="E48" s="260"/>
      <c r="F48" s="260"/>
      <c r="G48" s="260"/>
    </row>
    <row r="49" spans="1:200" ht="15" x14ac:dyDescent="0.25">
      <c r="A49" s="279" t="s">
        <v>413</v>
      </c>
      <c r="B49" s="1"/>
      <c r="C49" s="1"/>
      <c r="D49" s="1"/>
      <c r="E49" s="1"/>
      <c r="F49" s="1"/>
      <c r="G49" s="1"/>
    </row>
    <row r="50" spans="1:200" ht="14.25" customHeight="1" x14ac:dyDescent="0.2">
      <c r="A50" s="819" t="s">
        <v>597</v>
      </c>
      <c r="B50" s="819"/>
      <c r="C50" s="819"/>
      <c r="D50" s="819"/>
      <c r="E50" s="819"/>
      <c r="F50" s="819"/>
      <c r="G50" s="819"/>
    </row>
    <row r="51" spans="1:200" x14ac:dyDescent="0.2">
      <c r="A51" s="819"/>
      <c r="B51" s="819"/>
      <c r="C51" s="819"/>
      <c r="D51" s="819"/>
      <c r="E51" s="819"/>
      <c r="F51" s="819"/>
      <c r="G51" s="819"/>
    </row>
    <row r="52" spans="1:200" x14ac:dyDescent="0.2">
      <c r="A52" s="819"/>
      <c r="B52" s="819"/>
      <c r="C52" s="819"/>
      <c r="D52" s="819"/>
      <c r="E52" s="819"/>
      <c r="F52" s="819"/>
      <c r="G52" s="819"/>
    </row>
    <row r="53" spans="1:200" ht="15" x14ac:dyDescent="0.25">
      <c r="A53" s="279" t="s">
        <v>414</v>
      </c>
      <c r="B53" s="1"/>
      <c r="C53" s="1"/>
      <c r="D53" s="1"/>
      <c r="E53" s="1"/>
      <c r="F53" s="1"/>
      <c r="G53" s="1"/>
    </row>
    <row r="54" spans="1:200" x14ac:dyDescent="0.2">
      <c r="A54" s="1" t="s">
        <v>559</v>
      </c>
      <c r="B54" s="1"/>
      <c r="C54" s="1"/>
      <c r="D54" s="1"/>
      <c r="E54" s="1"/>
      <c r="F54" s="1"/>
      <c r="G54" s="1"/>
    </row>
    <row r="55" spans="1:200" x14ac:dyDescent="0.2">
      <c r="A55" s="1" t="s">
        <v>662</v>
      </c>
      <c r="B55" s="1"/>
      <c r="C55" s="1"/>
      <c r="D55" s="1"/>
      <c r="E55" s="1"/>
      <c r="F55" s="1"/>
      <c r="G55" s="1"/>
    </row>
    <row r="56" spans="1:200" x14ac:dyDescent="0.2">
      <c r="A56" s="1" t="s">
        <v>560</v>
      </c>
      <c r="B56" s="1"/>
      <c r="C56" s="1"/>
      <c r="D56" s="1"/>
      <c r="E56" s="1"/>
      <c r="F56" s="1"/>
      <c r="G56" s="1"/>
    </row>
    <row r="57" spans="1:200" x14ac:dyDescent="0.2">
      <c r="A57" s="1"/>
      <c r="B57" s="1"/>
      <c r="C57" s="1"/>
      <c r="D57" s="1"/>
      <c r="E57" s="1"/>
      <c r="F57" s="1"/>
      <c r="G57" s="1"/>
    </row>
    <row r="58" spans="1:200" ht="15" x14ac:dyDescent="0.25">
      <c r="A58" s="279" t="s">
        <v>415</v>
      </c>
      <c r="B58" s="1"/>
      <c r="C58" s="1"/>
      <c r="D58" s="1"/>
      <c r="E58" s="1"/>
      <c r="F58" s="1"/>
      <c r="G58" s="1"/>
    </row>
    <row r="59" spans="1:200" ht="14.25" customHeight="1" x14ac:dyDescent="0.2">
      <c r="A59" s="819" t="s">
        <v>624</v>
      </c>
      <c r="B59" s="819"/>
      <c r="C59" s="819"/>
      <c r="D59" s="819"/>
      <c r="E59" s="819"/>
      <c r="F59" s="819"/>
      <c r="G59" s="819"/>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19"/>
      <c r="B60" s="819"/>
      <c r="C60" s="819"/>
      <c r="D60" s="819"/>
      <c r="E60" s="819"/>
      <c r="F60" s="819"/>
      <c r="G60" s="819"/>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19"/>
      <c r="B61" s="819"/>
      <c r="C61" s="819"/>
      <c r="D61" s="819"/>
      <c r="E61" s="819"/>
      <c r="F61" s="819"/>
      <c r="G61" s="819"/>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19"/>
      <c r="B62" s="819"/>
      <c r="C62" s="819"/>
      <c r="D62" s="819"/>
      <c r="E62" s="819"/>
      <c r="F62" s="819"/>
      <c r="G62" s="819"/>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19"/>
      <c r="B63" s="819"/>
      <c r="C63" s="819"/>
      <c r="D63" s="819"/>
      <c r="E63" s="819"/>
      <c r="F63" s="819"/>
      <c r="G63" s="819"/>
    </row>
    <row r="64" spans="1:200" ht="15" x14ac:dyDescent="0.25">
      <c r="A64" s="279" t="s">
        <v>530</v>
      </c>
      <c r="B64" s="1"/>
      <c r="C64" s="1"/>
      <c r="D64" s="1"/>
      <c r="E64" s="1"/>
      <c r="F64" s="1"/>
      <c r="G64" s="1"/>
    </row>
    <row r="65" spans="1:7" x14ac:dyDescent="0.2">
      <c r="A65" s="1" t="s">
        <v>556</v>
      </c>
      <c r="B65" s="1"/>
      <c r="C65" s="1"/>
      <c r="D65" s="1"/>
      <c r="E65" s="1"/>
      <c r="F65" s="1"/>
      <c r="G65" s="1"/>
    </row>
    <row r="66" spans="1:7" x14ac:dyDescent="0.2">
      <c r="A66" s="1" t="s">
        <v>555</v>
      </c>
      <c r="B66" s="1"/>
      <c r="C66" s="1"/>
      <c r="D66" s="1"/>
      <c r="E66" s="1"/>
      <c r="F66" s="1"/>
      <c r="G66" s="1"/>
    </row>
    <row r="67" spans="1:7" x14ac:dyDescent="0.2">
      <c r="A67" s="1"/>
      <c r="B67" s="1"/>
      <c r="C67" s="1"/>
      <c r="D67" s="1"/>
      <c r="E67" s="1"/>
      <c r="F67" s="1"/>
      <c r="G67" s="1"/>
    </row>
    <row r="68" spans="1:7" ht="15" x14ac:dyDescent="0.25">
      <c r="A68" s="279" t="s">
        <v>613</v>
      </c>
      <c r="B68" s="1"/>
      <c r="C68" s="1"/>
      <c r="D68" s="1"/>
      <c r="E68" s="1"/>
      <c r="F68" s="1"/>
      <c r="G68" s="1"/>
    </row>
    <row r="69" spans="1:7" x14ac:dyDescent="0.2">
      <c r="A69" s="1" t="s">
        <v>557</v>
      </c>
      <c r="B69" s="1"/>
      <c r="C69" s="1"/>
      <c r="D69" s="1"/>
      <c r="E69" s="1"/>
      <c r="F69" s="1"/>
      <c r="G69" s="1"/>
    </row>
    <row r="70" spans="1:7" x14ac:dyDescent="0.2">
      <c r="A70" s="1" t="s">
        <v>558</v>
      </c>
      <c r="B70" s="1"/>
      <c r="C70" s="1"/>
      <c r="D70" s="1"/>
      <c r="E70" s="1"/>
      <c r="F70" s="1"/>
      <c r="G70" s="1"/>
    </row>
    <row r="71" spans="1:7" x14ac:dyDescent="0.2">
      <c r="A71" s="1" t="s">
        <v>614</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90" t="s">
        <v>424</v>
      </c>
      <c r="B1" s="560"/>
      <c r="C1" s="560"/>
      <c r="D1" s="560"/>
    </row>
    <row r="2" spans="1:18" x14ac:dyDescent="0.2">
      <c r="A2" s="561"/>
      <c r="B2" s="444"/>
      <c r="C2" s="444"/>
      <c r="D2" s="562"/>
    </row>
    <row r="3" spans="1:18" x14ac:dyDescent="0.2">
      <c r="A3" s="665"/>
      <c r="B3" s="665">
        <v>2021</v>
      </c>
      <c r="C3" s="665">
        <v>2022</v>
      </c>
      <c r="D3" s="665">
        <v>2023</v>
      </c>
    </row>
    <row r="4" spans="1:18" x14ac:dyDescent="0.2">
      <c r="A4" s="18" t="s">
        <v>126</v>
      </c>
      <c r="B4" s="564">
        <v>-19.299904846465108</v>
      </c>
      <c r="C4" s="564">
        <v>12.454022331576979</v>
      </c>
      <c r="D4" s="564">
        <v>6.5369790612905074</v>
      </c>
      <c r="Q4" s="565"/>
      <c r="R4" s="565"/>
    </row>
    <row r="5" spans="1:18" x14ac:dyDescent="0.2">
      <c r="A5" s="18" t="s">
        <v>127</v>
      </c>
      <c r="B5" s="564">
        <v>-20.696688019626794</v>
      </c>
      <c r="C5" s="564">
        <v>16.063311750303047</v>
      </c>
      <c r="D5" s="564">
        <v>4.9082117442930873</v>
      </c>
    </row>
    <row r="6" spans="1:18" x14ac:dyDescent="0.2">
      <c r="A6" s="18" t="s">
        <v>128</v>
      </c>
      <c r="B6" s="564">
        <v>-19.036325561146739</v>
      </c>
      <c r="C6" s="564">
        <v>15.308054031308902</v>
      </c>
      <c r="D6" s="564">
        <v>5.3720927003148962</v>
      </c>
    </row>
    <row r="7" spans="1:18" x14ac:dyDescent="0.2">
      <c r="A7" s="18" t="s">
        <v>129</v>
      </c>
      <c r="B7" s="564">
        <v>-13.588916556702547</v>
      </c>
      <c r="C7" s="564">
        <v>13.74093188907805</v>
      </c>
      <c r="D7" s="564">
        <v>3.4339693901200152</v>
      </c>
    </row>
    <row r="8" spans="1:18" x14ac:dyDescent="0.2">
      <c r="A8" s="18" t="s">
        <v>130</v>
      </c>
      <c r="B8" s="564">
        <v>-8.4697007732028808</v>
      </c>
      <c r="C8" s="564">
        <v>12.956657772235443</v>
      </c>
      <c r="D8" s="566">
        <v>1.522683134901502</v>
      </c>
    </row>
    <row r="9" spans="1:18" x14ac:dyDescent="0.2">
      <c r="A9" s="18" t="s">
        <v>131</v>
      </c>
      <c r="B9" s="564">
        <v>-5.0507068225346661</v>
      </c>
      <c r="C9" s="564">
        <v>12.076943684618936</v>
      </c>
      <c r="D9" s="566" t="s">
        <v>509</v>
      </c>
    </row>
    <row r="10" spans="1:18" x14ac:dyDescent="0.2">
      <c r="A10" s="18" t="s">
        <v>132</v>
      </c>
      <c r="B10" s="564">
        <v>-2.6675146792320641</v>
      </c>
      <c r="C10" s="564">
        <v>11.59093023437851</v>
      </c>
      <c r="D10" s="694" t="s">
        <v>509</v>
      </c>
    </row>
    <row r="11" spans="1:18" x14ac:dyDescent="0.2">
      <c r="A11" s="18" t="s">
        <v>133</v>
      </c>
      <c r="B11" s="564">
        <v>8.433750172069578E-4</v>
      </c>
      <c r="C11" s="564">
        <v>10.882605751439179</v>
      </c>
      <c r="D11" s="695" t="s">
        <v>509</v>
      </c>
    </row>
    <row r="12" spans="1:18" x14ac:dyDescent="0.2">
      <c r="A12" s="18" t="s">
        <v>134</v>
      </c>
      <c r="B12" s="564">
        <v>2.2615565649472948</v>
      </c>
      <c r="C12" s="564">
        <v>10.313388126182444</v>
      </c>
      <c r="D12" s="566" t="s">
        <v>509</v>
      </c>
    </row>
    <row r="13" spans="1:18" x14ac:dyDescent="0.2">
      <c r="A13" s="18" t="s">
        <v>135</v>
      </c>
      <c r="B13" s="564">
        <v>4.6068433765664594</v>
      </c>
      <c r="C13" s="564">
        <v>9.7967512159752825</v>
      </c>
      <c r="D13" s="566" t="s">
        <v>509</v>
      </c>
    </row>
    <row r="14" spans="1:18" x14ac:dyDescent="0.2">
      <c r="A14" s="18" t="s">
        <v>136</v>
      </c>
      <c r="B14" s="564">
        <v>7.9914901146944954</v>
      </c>
      <c r="C14" s="564">
        <v>8.0511557139348824</v>
      </c>
      <c r="D14" s="564" t="s">
        <v>509</v>
      </c>
    </row>
    <row r="15" spans="1:18" x14ac:dyDescent="0.2">
      <c r="A15" s="444" t="s">
        <v>137</v>
      </c>
      <c r="B15" s="450">
        <v>9.6177926705830181</v>
      </c>
      <c r="C15" s="450">
        <v>7.9079170243531767</v>
      </c>
      <c r="D15" s="450" t="s">
        <v>509</v>
      </c>
    </row>
    <row r="16" spans="1:18" x14ac:dyDescent="0.2">
      <c r="A16" s="568"/>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110" zoomScaleNormal="11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12" t="s">
        <v>24</v>
      </c>
      <c r="B1" s="313"/>
      <c r="C1" s="313"/>
      <c r="D1" s="313"/>
      <c r="E1" s="313"/>
      <c r="F1" s="313"/>
      <c r="G1" s="313"/>
      <c r="H1" s="313"/>
    </row>
    <row r="2" spans="1:8" ht="15.75" x14ac:dyDescent="0.25">
      <c r="A2" s="314"/>
      <c r="B2" s="315"/>
      <c r="C2" s="316"/>
      <c r="D2" s="316"/>
      <c r="E2" s="316"/>
      <c r="F2" s="316"/>
      <c r="G2" s="316"/>
      <c r="H2" s="338" t="s">
        <v>151</v>
      </c>
    </row>
    <row r="3" spans="1:8" s="69" customFormat="1" x14ac:dyDescent="0.2">
      <c r="A3" s="285"/>
      <c r="B3" s="773">
        <f>INDICE!A3</f>
        <v>45047</v>
      </c>
      <c r="C3" s="774"/>
      <c r="D3" s="774" t="s">
        <v>115</v>
      </c>
      <c r="E3" s="774"/>
      <c r="F3" s="774" t="s">
        <v>116</v>
      </c>
      <c r="G3" s="774"/>
      <c r="H3" s="774"/>
    </row>
    <row r="4" spans="1:8" s="69" customFormat="1" x14ac:dyDescent="0.2">
      <c r="A4" s="286"/>
      <c r="B4" s="82" t="s">
        <v>47</v>
      </c>
      <c r="C4" s="82" t="s">
        <v>421</v>
      </c>
      <c r="D4" s="82" t="s">
        <v>47</v>
      </c>
      <c r="E4" s="82" t="s">
        <v>421</v>
      </c>
      <c r="F4" s="82" t="s">
        <v>47</v>
      </c>
      <c r="G4" s="83" t="s">
        <v>421</v>
      </c>
      <c r="H4" s="83" t="s">
        <v>121</v>
      </c>
    </row>
    <row r="5" spans="1:8" x14ac:dyDescent="0.2">
      <c r="A5" s="317" t="s">
        <v>138</v>
      </c>
      <c r="B5" s="326">
        <v>49.762769999999982</v>
      </c>
      <c r="C5" s="319">
        <v>0.48186611253948231</v>
      </c>
      <c r="D5" s="318">
        <v>348.10134999999997</v>
      </c>
      <c r="E5" s="319">
        <v>-8.1670951394174462</v>
      </c>
      <c r="F5" s="318">
        <v>719.54734999999982</v>
      </c>
      <c r="G5" s="319">
        <v>-11.146516938662927</v>
      </c>
      <c r="H5" s="324">
        <v>34.882850396092813</v>
      </c>
    </row>
    <row r="6" spans="1:8" x14ac:dyDescent="0.2">
      <c r="A6" s="317" t="s">
        <v>139</v>
      </c>
      <c r="B6" s="326">
        <v>29.743199999999991</v>
      </c>
      <c r="C6" s="319">
        <v>-9.9644467450382326</v>
      </c>
      <c r="D6" s="318">
        <v>243.75417000000002</v>
      </c>
      <c r="E6" s="319">
        <v>-9.0595101027279572</v>
      </c>
      <c r="F6" s="318">
        <v>494.43798000000004</v>
      </c>
      <c r="G6" s="319">
        <v>-3.4593553419592906</v>
      </c>
      <c r="H6" s="324">
        <v>23.969800022870402</v>
      </c>
    </row>
    <row r="7" spans="1:8" x14ac:dyDescent="0.2">
      <c r="A7" s="317" t="s">
        <v>140</v>
      </c>
      <c r="B7" s="326">
        <v>9.9303699999999964</v>
      </c>
      <c r="C7" s="319">
        <v>7.6799044037595952</v>
      </c>
      <c r="D7" s="318">
        <v>45.113939999999999</v>
      </c>
      <c r="E7" s="319">
        <v>10.182235417210077</v>
      </c>
      <c r="F7" s="318">
        <v>111.6585</v>
      </c>
      <c r="G7" s="319">
        <v>14.17005861749101</v>
      </c>
      <c r="H7" s="324">
        <v>5.413079140590443</v>
      </c>
    </row>
    <row r="8" spans="1:8" x14ac:dyDescent="0.2">
      <c r="A8" s="320" t="s">
        <v>441</v>
      </c>
      <c r="B8" s="325">
        <v>77.501319999999993</v>
      </c>
      <c r="C8" s="322">
        <v>80.286066078486584</v>
      </c>
      <c r="D8" s="321">
        <v>290.54993999999999</v>
      </c>
      <c r="E8" s="323">
        <v>68.035612106061791</v>
      </c>
      <c r="F8" s="321">
        <v>737.11004999999989</v>
      </c>
      <c r="G8" s="323">
        <v>64.020358540811444</v>
      </c>
      <c r="H8" s="489">
        <v>35.734270440446345</v>
      </c>
    </row>
    <row r="9" spans="1:8" s="69" customFormat="1" x14ac:dyDescent="0.2">
      <c r="A9" s="287" t="s">
        <v>114</v>
      </c>
      <c r="B9" s="61">
        <v>166.93765999999997</v>
      </c>
      <c r="C9" s="62">
        <v>23.869324119158701</v>
      </c>
      <c r="D9" s="61">
        <v>927.51939999999991</v>
      </c>
      <c r="E9" s="62">
        <v>7.7319502551532944</v>
      </c>
      <c r="F9" s="61">
        <v>2062.7538799999998</v>
      </c>
      <c r="G9" s="62">
        <v>10.356658245639782</v>
      </c>
      <c r="H9" s="62">
        <v>100</v>
      </c>
    </row>
    <row r="10" spans="1:8" x14ac:dyDescent="0.2">
      <c r="A10" s="311"/>
      <c r="B10" s="310"/>
      <c r="C10" s="316"/>
      <c r="D10" s="310"/>
      <c r="E10" s="316"/>
      <c r="F10" s="310"/>
      <c r="G10" s="316"/>
      <c r="H10" s="79" t="s">
        <v>220</v>
      </c>
    </row>
    <row r="11" spans="1:8" x14ac:dyDescent="0.2">
      <c r="A11" s="288" t="s">
        <v>479</v>
      </c>
      <c r="B11" s="310"/>
      <c r="C11" s="310"/>
      <c r="D11" s="310"/>
      <c r="E11" s="310"/>
      <c r="F11" s="310"/>
      <c r="G11" s="316"/>
      <c r="H11" s="316"/>
    </row>
    <row r="12" spans="1:8" x14ac:dyDescent="0.2">
      <c r="A12" s="288" t="s">
        <v>518</v>
      </c>
      <c r="B12" s="310"/>
      <c r="C12" s="310"/>
      <c r="D12" s="310"/>
      <c r="E12" s="310"/>
      <c r="F12" s="310"/>
      <c r="G12" s="316"/>
      <c r="H12" s="316"/>
    </row>
    <row r="13" spans="1:8" ht="14.25" x14ac:dyDescent="0.2">
      <c r="A13" s="133" t="s">
        <v>532</v>
      </c>
      <c r="B13" s="1"/>
      <c r="C13" s="1"/>
      <c r="D13" s="1"/>
      <c r="E13" s="1"/>
      <c r="F13" s="1"/>
      <c r="G13" s="1"/>
      <c r="H13" s="1"/>
    </row>
    <row r="17" spans="3:21" x14ac:dyDescent="0.2">
      <c r="C17" s="593"/>
      <c r="D17" s="593"/>
      <c r="E17" s="593"/>
      <c r="F17" s="593"/>
      <c r="G17" s="593"/>
      <c r="H17" s="593"/>
      <c r="I17" s="593"/>
      <c r="J17" s="593"/>
      <c r="K17" s="593"/>
      <c r="L17" s="593"/>
      <c r="M17" s="593"/>
      <c r="N17" s="593"/>
      <c r="O17" s="593"/>
      <c r="P17" s="593"/>
      <c r="Q17" s="593"/>
      <c r="R17" s="593"/>
      <c r="S17" s="593"/>
      <c r="T17" s="593"/>
      <c r="U17" s="593"/>
    </row>
  </sheetData>
  <mergeCells count="3">
    <mergeCell ref="B3:C3"/>
    <mergeCell ref="D3:E3"/>
    <mergeCell ref="F3:H3"/>
  </mergeCells>
  <conditionalFormatting sqref="B8">
    <cfRule type="cellIs" dxfId="191" priority="8" operator="between">
      <formula>0</formula>
      <formula>0.5</formula>
    </cfRule>
  </conditionalFormatting>
  <conditionalFormatting sqref="C17:U17">
    <cfRule type="cellIs" dxfId="190" priority="3" operator="between">
      <formula>-0.0499999</formula>
      <formula>0.0499999</formula>
    </cfRule>
  </conditionalFormatting>
  <conditionalFormatting sqref="D8">
    <cfRule type="cellIs" dxfId="189" priority="7" operator="between">
      <formula>0</formula>
      <formula>0.5</formula>
    </cfRule>
  </conditionalFormatting>
  <conditionalFormatting sqref="F8">
    <cfRule type="cellIs" dxfId="188" priority="6" operator="between">
      <formula>0</formula>
      <formula>0.5</formula>
    </cfRule>
  </conditionalFormatting>
  <conditionalFormatting sqref="G5">
    <cfRule type="cellIs" dxfId="187" priority="1" operator="between">
      <formula>-0.049</formula>
      <formula>0.049</formula>
    </cfRule>
  </conditionalFormatting>
  <conditionalFormatting sqref="H8">
    <cfRule type="cellIs" dxfId="186"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115" zoomScaleNormal="115"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8" t="s">
        <v>151</v>
      </c>
    </row>
    <row r="3" spans="1:14" x14ac:dyDescent="0.2">
      <c r="A3" s="70"/>
      <c r="B3" s="773">
        <f>INDICE!A3</f>
        <v>45047</v>
      </c>
      <c r="C3" s="774"/>
      <c r="D3" s="775" t="s">
        <v>115</v>
      </c>
      <c r="E3" s="775"/>
      <c r="F3" s="775" t="s">
        <v>116</v>
      </c>
      <c r="G3" s="775"/>
      <c r="H3" s="775"/>
    </row>
    <row r="4" spans="1:14" x14ac:dyDescent="0.2">
      <c r="A4" s="66"/>
      <c r="B4" s="82" t="s">
        <v>47</v>
      </c>
      <c r="C4" s="82" t="s">
        <v>425</v>
      </c>
      <c r="D4" s="82" t="s">
        <v>47</v>
      </c>
      <c r="E4" s="82" t="s">
        <v>421</v>
      </c>
      <c r="F4" s="82" t="s">
        <v>47</v>
      </c>
      <c r="G4" s="83" t="s">
        <v>421</v>
      </c>
      <c r="H4" s="83" t="s">
        <v>106</v>
      </c>
    </row>
    <row r="5" spans="1:14" x14ac:dyDescent="0.2">
      <c r="A5" s="84" t="s">
        <v>183</v>
      </c>
      <c r="B5" s="340">
        <v>485.57936999999976</v>
      </c>
      <c r="C5" s="336">
        <v>7.1788111201769933</v>
      </c>
      <c r="D5" s="335">
        <v>2196.3072599999996</v>
      </c>
      <c r="E5" s="337">
        <v>5.9225687795603141</v>
      </c>
      <c r="F5" s="335">
        <v>5564.9374399999997</v>
      </c>
      <c r="G5" s="337">
        <v>5.507357321180681</v>
      </c>
      <c r="H5" s="342">
        <v>94.648130758850755</v>
      </c>
    </row>
    <row r="6" spans="1:14" x14ac:dyDescent="0.2">
      <c r="A6" s="84" t="s">
        <v>184</v>
      </c>
      <c r="B6" s="326">
        <v>26.768879999999992</v>
      </c>
      <c r="C6" s="319">
        <v>6.00923669364074</v>
      </c>
      <c r="D6" s="318">
        <v>122.36324</v>
      </c>
      <c r="E6" s="319">
        <v>1.3176661088381378</v>
      </c>
      <c r="F6" s="318">
        <v>310.07144000000005</v>
      </c>
      <c r="G6" s="319">
        <v>-12.557230444539206</v>
      </c>
      <c r="H6" s="324">
        <v>5.2736769306260438</v>
      </c>
    </row>
    <row r="7" spans="1:14" x14ac:dyDescent="0.2">
      <c r="A7" s="84" t="s">
        <v>188</v>
      </c>
      <c r="B7" s="341">
        <v>1.6640000000000002E-2</v>
      </c>
      <c r="C7" s="333">
        <v>0</v>
      </c>
      <c r="D7" s="332">
        <v>2.3019999999999999E-2</v>
      </c>
      <c r="E7" s="590">
        <v>0</v>
      </c>
      <c r="F7" s="332">
        <v>3.0899999999999997E-2</v>
      </c>
      <c r="G7" s="590">
        <v>96.56488549618318</v>
      </c>
      <c r="H7" s="341">
        <v>5.2554539417220972E-4</v>
      </c>
    </row>
    <row r="8" spans="1:14" x14ac:dyDescent="0.2">
      <c r="A8" s="84" t="s">
        <v>145</v>
      </c>
      <c r="B8" s="341">
        <v>0</v>
      </c>
      <c r="C8" s="333">
        <v>0</v>
      </c>
      <c r="D8" s="332">
        <v>2.9839999999999998E-2</v>
      </c>
      <c r="E8" s="590">
        <v>0</v>
      </c>
      <c r="F8" s="332">
        <v>4.1640000000000003E-2</v>
      </c>
      <c r="G8" s="333">
        <v>-81.532730175625318</v>
      </c>
      <c r="H8" s="341">
        <v>7.0821068651556057E-4</v>
      </c>
    </row>
    <row r="9" spans="1:14" x14ac:dyDescent="0.2">
      <c r="A9" s="339" t="s">
        <v>146</v>
      </c>
      <c r="B9" s="327">
        <v>512.36488999999983</v>
      </c>
      <c r="C9" s="328">
        <v>7.1205442096542448</v>
      </c>
      <c r="D9" s="327">
        <v>2318.72336</v>
      </c>
      <c r="E9" s="328">
        <v>5.6715260298037693</v>
      </c>
      <c r="F9" s="327">
        <v>5875.0814199999995</v>
      </c>
      <c r="G9" s="328">
        <v>4.3662047421470485</v>
      </c>
      <c r="H9" s="328">
        <v>99.923041445557487</v>
      </c>
    </row>
    <row r="10" spans="1:14" x14ac:dyDescent="0.2">
      <c r="A10" s="84" t="s">
        <v>147</v>
      </c>
      <c r="B10" s="341">
        <v>0.36064999999999986</v>
      </c>
      <c r="C10" s="333">
        <v>-35.055463516531027</v>
      </c>
      <c r="D10" s="332">
        <v>1.91516</v>
      </c>
      <c r="E10" s="333">
        <v>3.5467895066934916</v>
      </c>
      <c r="F10" s="332">
        <v>4.5248599999999994</v>
      </c>
      <c r="G10" s="333">
        <v>-2.7158699512811744</v>
      </c>
      <c r="H10" s="324">
        <v>7.6958554442526375E-2</v>
      </c>
    </row>
    <row r="11" spans="1:14" x14ac:dyDescent="0.2">
      <c r="A11" s="60" t="s">
        <v>148</v>
      </c>
      <c r="B11" s="329">
        <v>512.7255399999998</v>
      </c>
      <c r="C11" s="330">
        <v>7.071634142067146</v>
      </c>
      <c r="D11" s="329">
        <v>2320.6385199999995</v>
      </c>
      <c r="E11" s="330">
        <v>5.6697365918856644</v>
      </c>
      <c r="F11" s="329">
        <v>5879.6062799999991</v>
      </c>
      <c r="G11" s="330">
        <v>4.3603580400625948</v>
      </c>
      <c r="H11" s="330">
        <v>100</v>
      </c>
    </row>
    <row r="12" spans="1:14" x14ac:dyDescent="0.2">
      <c r="A12" s="366" t="s">
        <v>149</v>
      </c>
      <c r="B12" s="331"/>
      <c r="C12" s="331"/>
      <c r="D12" s="331"/>
      <c r="E12" s="331"/>
      <c r="F12" s="331"/>
      <c r="G12" s="331"/>
      <c r="H12" s="331"/>
    </row>
    <row r="13" spans="1:14" x14ac:dyDescent="0.2">
      <c r="A13" s="594" t="s">
        <v>188</v>
      </c>
      <c r="B13" s="595">
        <v>12.905639999999984</v>
      </c>
      <c r="C13" s="596">
        <v>-2.4221986995312332</v>
      </c>
      <c r="D13" s="597">
        <v>63.239610000000013</v>
      </c>
      <c r="E13" s="596">
        <v>-16.480337694106073</v>
      </c>
      <c r="F13" s="597">
        <v>146.96191000000005</v>
      </c>
      <c r="G13" s="596">
        <v>-19.427615650379124</v>
      </c>
      <c r="H13" s="598">
        <v>2.4995195766747851</v>
      </c>
    </row>
    <row r="14" spans="1:14" x14ac:dyDescent="0.2">
      <c r="A14" s="599" t="s">
        <v>150</v>
      </c>
      <c r="B14" s="600">
        <v>2.5170659530633075</v>
      </c>
      <c r="C14" s="601"/>
      <c r="D14" s="602">
        <v>2.7250952466306568</v>
      </c>
      <c r="E14" s="601"/>
      <c r="F14" s="602">
        <v>2.4995195766747851</v>
      </c>
      <c r="G14" s="601"/>
      <c r="H14" s="603"/>
    </row>
    <row r="15" spans="1:14" x14ac:dyDescent="0.2">
      <c r="A15" s="84"/>
      <c r="B15" s="84"/>
      <c r="C15" s="84"/>
      <c r="D15" s="84"/>
      <c r="E15" s="84"/>
      <c r="F15" s="84"/>
      <c r="G15" s="84"/>
      <c r="H15" s="79" t="s">
        <v>220</v>
      </c>
    </row>
    <row r="16" spans="1:14" x14ac:dyDescent="0.2">
      <c r="A16" s="80" t="s">
        <v>479</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532</v>
      </c>
      <c r="B18" s="84"/>
      <c r="C18" s="84"/>
      <c r="D18" s="84"/>
      <c r="E18" s="84"/>
      <c r="F18" s="84"/>
      <c r="G18" s="84"/>
      <c r="H18" s="84"/>
    </row>
  </sheetData>
  <mergeCells count="3">
    <mergeCell ref="B3:C3"/>
    <mergeCell ref="D3:E3"/>
    <mergeCell ref="F3:H3"/>
  </mergeCells>
  <conditionalFormatting sqref="B10 D10 F10:G10">
    <cfRule type="cellIs" dxfId="185" priority="24" operator="between">
      <formula>0</formula>
      <formula>0.5</formula>
    </cfRule>
  </conditionalFormatting>
  <conditionalFormatting sqref="B7:D8">
    <cfRule type="cellIs" dxfId="184" priority="10" operator="equal">
      <formula>0</formula>
    </cfRule>
    <cfRule type="cellIs" dxfId="183" priority="11" operator="between">
      <formula>0</formula>
      <formula>0.5</formula>
    </cfRule>
  </conditionalFormatting>
  <conditionalFormatting sqref="F7">
    <cfRule type="cellIs" dxfId="182" priority="7" operator="equal">
      <formula>0</formula>
    </cfRule>
    <cfRule type="cellIs" dxfId="181" priority="8" operator="between">
      <formula>0</formula>
      <formula>0.5</formula>
    </cfRule>
  </conditionalFormatting>
  <conditionalFormatting sqref="F8:G8">
    <cfRule type="cellIs" dxfId="180" priority="23" operator="between">
      <formula>0</formula>
      <formula>0.5</formula>
    </cfRule>
  </conditionalFormatting>
  <conditionalFormatting sqref="H7:H8">
    <cfRule type="cellIs" dxfId="179" priority="22"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election activeCell="A2" sqref="A2"/>
    </sheetView>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601</v>
      </c>
    </row>
    <row r="2" spans="1:12" ht="15.75" x14ac:dyDescent="0.25">
      <c r="A2" s="2"/>
      <c r="B2" s="89"/>
      <c r="H2" s="79" t="s">
        <v>151</v>
      </c>
    </row>
    <row r="3" spans="1:12" ht="14.1" customHeight="1" x14ac:dyDescent="0.2">
      <c r="A3" s="90"/>
      <c r="B3" s="776">
        <f>INDICE!A3</f>
        <v>45047</v>
      </c>
      <c r="C3" s="776"/>
      <c r="D3" s="776"/>
      <c r="E3" s="91"/>
      <c r="F3" s="777" t="s">
        <v>116</v>
      </c>
      <c r="G3" s="777"/>
      <c r="H3" s="777"/>
    </row>
    <row r="4" spans="1:12" x14ac:dyDescent="0.2">
      <c r="A4" s="92"/>
      <c r="B4" s="93" t="s">
        <v>143</v>
      </c>
      <c r="C4" s="494" t="s">
        <v>144</v>
      </c>
      <c r="D4" s="93" t="s">
        <v>152</v>
      </c>
      <c r="E4" s="93"/>
      <c r="F4" s="93" t="s">
        <v>143</v>
      </c>
      <c r="G4" s="494" t="s">
        <v>144</v>
      </c>
      <c r="H4" s="93" t="s">
        <v>152</v>
      </c>
    </row>
    <row r="5" spans="1:12" x14ac:dyDescent="0.2">
      <c r="A5" s="90" t="s">
        <v>153</v>
      </c>
      <c r="B5" s="94">
        <v>74.640609999999953</v>
      </c>
      <c r="C5" s="96">
        <v>2.7316800000000003</v>
      </c>
      <c r="D5" s="343">
        <v>77.37228999999995</v>
      </c>
      <c r="E5" s="94"/>
      <c r="F5" s="94">
        <v>844.13753000000111</v>
      </c>
      <c r="G5" s="96">
        <v>32.612589999999997</v>
      </c>
      <c r="H5" s="343">
        <v>876.75012000000106</v>
      </c>
    </row>
    <row r="6" spans="1:12" x14ac:dyDescent="0.2">
      <c r="A6" s="92" t="s">
        <v>154</v>
      </c>
      <c r="B6" s="95">
        <v>13.450289999999997</v>
      </c>
      <c r="C6" s="96">
        <v>0.53652</v>
      </c>
      <c r="D6" s="344">
        <v>13.986809999999997</v>
      </c>
      <c r="E6" s="95"/>
      <c r="F6" s="95">
        <v>157.78485000000001</v>
      </c>
      <c r="G6" s="96">
        <v>6.2468399999999979</v>
      </c>
      <c r="H6" s="344">
        <v>164.03169</v>
      </c>
    </row>
    <row r="7" spans="1:12" x14ac:dyDescent="0.2">
      <c r="A7" s="92" t="s">
        <v>155</v>
      </c>
      <c r="B7" s="95">
        <v>8.6619400000000013</v>
      </c>
      <c r="C7" s="96">
        <v>0.51079999999999992</v>
      </c>
      <c r="D7" s="344">
        <v>9.172740000000001</v>
      </c>
      <c r="E7" s="95"/>
      <c r="F7" s="95">
        <v>100.01712999999994</v>
      </c>
      <c r="G7" s="96">
        <v>5.7201400000000007</v>
      </c>
      <c r="H7" s="344">
        <v>105.73726999999994</v>
      </c>
    </row>
    <row r="8" spans="1:12" x14ac:dyDescent="0.2">
      <c r="A8" s="92" t="s">
        <v>156</v>
      </c>
      <c r="B8" s="95">
        <v>22.462280000000003</v>
      </c>
      <c r="C8" s="96">
        <v>0.87452999999999981</v>
      </c>
      <c r="D8" s="344">
        <v>23.336810000000003</v>
      </c>
      <c r="E8" s="95"/>
      <c r="F8" s="95">
        <v>244.37641999999997</v>
      </c>
      <c r="G8" s="96">
        <v>10.275409999999999</v>
      </c>
      <c r="H8" s="344">
        <v>254.65182999999996</v>
      </c>
    </row>
    <row r="9" spans="1:12" x14ac:dyDescent="0.2">
      <c r="A9" s="92" t="s">
        <v>157</v>
      </c>
      <c r="B9" s="95">
        <v>36.339769999999994</v>
      </c>
      <c r="C9" s="96">
        <v>8.4799100000000003</v>
      </c>
      <c r="D9" s="344">
        <v>44.819679999999991</v>
      </c>
      <c r="E9" s="95"/>
      <c r="F9" s="95">
        <v>420.81990999999988</v>
      </c>
      <c r="G9" s="96">
        <v>95.658449999999974</v>
      </c>
      <c r="H9" s="344">
        <v>516.47835999999984</v>
      </c>
    </row>
    <row r="10" spans="1:12" x14ac:dyDescent="0.2">
      <c r="A10" s="92" t="s">
        <v>158</v>
      </c>
      <c r="B10" s="95">
        <v>6.12026</v>
      </c>
      <c r="C10" s="96">
        <v>0.26400999999999997</v>
      </c>
      <c r="D10" s="344">
        <v>6.3842699999999999</v>
      </c>
      <c r="E10" s="95"/>
      <c r="F10" s="95">
        <v>73.864299999999957</v>
      </c>
      <c r="G10" s="96">
        <v>3.0630600000000006</v>
      </c>
      <c r="H10" s="344">
        <v>76.927359999999965</v>
      </c>
    </row>
    <row r="11" spans="1:12" x14ac:dyDescent="0.2">
      <c r="A11" s="92" t="s">
        <v>159</v>
      </c>
      <c r="B11" s="95">
        <v>25.252440000000018</v>
      </c>
      <c r="C11" s="96">
        <v>1.1658499999999998</v>
      </c>
      <c r="D11" s="344">
        <v>26.418290000000017</v>
      </c>
      <c r="E11" s="95"/>
      <c r="F11" s="95">
        <v>298.23087000000038</v>
      </c>
      <c r="G11" s="96">
        <v>14.462190000000037</v>
      </c>
      <c r="H11" s="344">
        <v>312.6930600000004</v>
      </c>
    </row>
    <row r="12" spans="1:12" x14ac:dyDescent="0.2">
      <c r="A12" s="92" t="s">
        <v>512</v>
      </c>
      <c r="B12" s="95">
        <v>19.695830000000004</v>
      </c>
      <c r="C12" s="96">
        <v>0.63837999999999973</v>
      </c>
      <c r="D12" s="344">
        <v>20.334210000000006</v>
      </c>
      <c r="E12" s="95"/>
      <c r="F12" s="95">
        <v>228.43336999999988</v>
      </c>
      <c r="G12" s="96">
        <v>8.142980000000005</v>
      </c>
      <c r="H12" s="344">
        <v>236.57634999999988</v>
      </c>
      <c r="J12" s="96"/>
    </row>
    <row r="13" spans="1:12" x14ac:dyDescent="0.2">
      <c r="A13" s="92" t="s">
        <v>160</v>
      </c>
      <c r="B13" s="95">
        <v>87.58571000000002</v>
      </c>
      <c r="C13" s="96">
        <v>4.1107899999999988</v>
      </c>
      <c r="D13" s="344">
        <v>91.696500000000015</v>
      </c>
      <c r="E13" s="95"/>
      <c r="F13" s="95">
        <v>989.57616999999971</v>
      </c>
      <c r="G13" s="96">
        <v>46.096820000000044</v>
      </c>
      <c r="H13" s="344">
        <v>1035.6729899999998</v>
      </c>
      <c r="J13" s="96"/>
      <c r="L13" s="702"/>
    </row>
    <row r="14" spans="1:12" x14ac:dyDescent="0.2">
      <c r="A14" s="92" t="s">
        <v>161</v>
      </c>
      <c r="B14" s="95">
        <v>0.50451000000000001</v>
      </c>
      <c r="C14" s="96">
        <v>4.4269999999999997E-2</v>
      </c>
      <c r="D14" s="345">
        <v>0.54878000000000005</v>
      </c>
      <c r="E14" s="96"/>
      <c r="F14" s="95">
        <v>5.8378699999999997</v>
      </c>
      <c r="G14" s="96">
        <v>0.57210000000000005</v>
      </c>
      <c r="H14" s="345">
        <v>6.4099699999999995</v>
      </c>
      <c r="J14" s="96"/>
      <c r="K14" s="721"/>
    </row>
    <row r="15" spans="1:12" x14ac:dyDescent="0.2">
      <c r="A15" s="92" t="s">
        <v>162</v>
      </c>
      <c r="B15" s="95">
        <v>54.424770000000002</v>
      </c>
      <c r="C15" s="96">
        <v>2.1434600000000001</v>
      </c>
      <c r="D15" s="344">
        <v>56.56823</v>
      </c>
      <c r="E15" s="95"/>
      <c r="F15" s="95">
        <v>639.88195999999971</v>
      </c>
      <c r="G15" s="96">
        <v>24.417630000000006</v>
      </c>
      <c r="H15" s="344">
        <v>664.29958999999974</v>
      </c>
      <c r="J15" s="96"/>
    </row>
    <row r="16" spans="1:12" x14ac:dyDescent="0.2">
      <c r="A16" s="92" t="s">
        <v>163</v>
      </c>
      <c r="B16" s="95">
        <v>8.8554099999999973</v>
      </c>
      <c r="C16" s="96">
        <v>0.26144000000000001</v>
      </c>
      <c r="D16" s="344">
        <v>9.1168499999999977</v>
      </c>
      <c r="E16" s="95"/>
      <c r="F16" s="95">
        <v>104.52134000000008</v>
      </c>
      <c r="G16" s="96">
        <v>3.1063999999999981</v>
      </c>
      <c r="H16" s="344">
        <v>107.62774000000007</v>
      </c>
      <c r="J16" s="96"/>
    </row>
    <row r="17" spans="1:11" x14ac:dyDescent="0.2">
      <c r="A17" s="92" t="s">
        <v>164</v>
      </c>
      <c r="B17" s="95">
        <v>23.005289999999999</v>
      </c>
      <c r="C17" s="96">
        <v>1.0819800000000002</v>
      </c>
      <c r="D17" s="344">
        <v>24.08727</v>
      </c>
      <c r="E17" s="95"/>
      <c r="F17" s="95">
        <v>271.85834999999986</v>
      </c>
      <c r="G17" s="96">
        <v>13.077890000000004</v>
      </c>
      <c r="H17" s="344">
        <v>284.93623999999988</v>
      </c>
      <c r="J17" s="96"/>
    </row>
    <row r="18" spans="1:11" x14ac:dyDescent="0.2">
      <c r="A18" s="92" t="s">
        <v>165</v>
      </c>
      <c r="B18" s="95">
        <v>2.597</v>
      </c>
      <c r="C18" s="96">
        <v>9.3810000000000004E-2</v>
      </c>
      <c r="D18" s="344">
        <v>2.6908099999999999</v>
      </c>
      <c r="E18" s="95"/>
      <c r="F18" s="95">
        <v>27.217370000000006</v>
      </c>
      <c r="G18" s="96">
        <v>1.1610299999999998</v>
      </c>
      <c r="H18" s="344">
        <v>28.378400000000006</v>
      </c>
      <c r="J18" s="96"/>
    </row>
    <row r="19" spans="1:11" x14ac:dyDescent="0.2">
      <c r="A19" s="92" t="s">
        <v>166</v>
      </c>
      <c r="B19" s="95">
        <v>62.149809999999995</v>
      </c>
      <c r="C19" s="96">
        <v>2.2023100000000002</v>
      </c>
      <c r="D19" s="344">
        <v>64.352119999999999</v>
      </c>
      <c r="E19" s="95"/>
      <c r="F19" s="95">
        <v>718.27954999999997</v>
      </c>
      <c r="G19" s="96">
        <v>26.539089999999998</v>
      </c>
      <c r="H19" s="344">
        <v>744.81863999999996</v>
      </c>
      <c r="J19" s="96"/>
    </row>
    <row r="20" spans="1:11" x14ac:dyDescent="0.2">
      <c r="A20" s="92" t="s">
        <v>167</v>
      </c>
      <c r="B20" s="96">
        <v>0.59401000000000004</v>
      </c>
      <c r="C20" s="96">
        <v>0</v>
      </c>
      <c r="D20" s="345">
        <v>0.59401000000000004</v>
      </c>
      <c r="E20" s="96"/>
      <c r="F20" s="95">
        <v>6.5399500000000019</v>
      </c>
      <c r="G20" s="96">
        <v>0</v>
      </c>
      <c r="H20" s="345">
        <v>6.5399500000000019</v>
      </c>
      <c r="J20" s="96"/>
    </row>
    <row r="21" spans="1:11" x14ac:dyDescent="0.2">
      <c r="A21" s="92" t="s">
        <v>168</v>
      </c>
      <c r="B21" s="95">
        <v>12.891720000000001</v>
      </c>
      <c r="C21" s="96">
        <v>0.53181999999999996</v>
      </c>
      <c r="D21" s="344">
        <v>13.423540000000001</v>
      </c>
      <c r="E21" s="95"/>
      <c r="F21" s="95">
        <v>151.27291999999994</v>
      </c>
      <c r="G21" s="96">
        <v>6.1668600000000025</v>
      </c>
      <c r="H21" s="344">
        <v>157.43977999999996</v>
      </c>
      <c r="J21" s="96"/>
      <c r="K21" s="96"/>
    </row>
    <row r="22" spans="1:11" x14ac:dyDescent="0.2">
      <c r="A22" s="92" t="s">
        <v>169</v>
      </c>
      <c r="B22" s="95">
        <v>7.0256799999999995</v>
      </c>
      <c r="C22" s="96">
        <v>0.22594999999999996</v>
      </c>
      <c r="D22" s="344">
        <v>7.2516299999999996</v>
      </c>
      <c r="E22" s="95"/>
      <c r="F22" s="95">
        <v>76.10184000000001</v>
      </c>
      <c r="G22" s="96">
        <v>2.4995800000000008</v>
      </c>
      <c r="H22" s="344">
        <v>78.601420000000005</v>
      </c>
      <c r="J22" s="96"/>
    </row>
    <row r="23" spans="1:11" x14ac:dyDescent="0.2">
      <c r="A23" s="97" t="s">
        <v>170</v>
      </c>
      <c r="B23" s="98">
        <v>19.322039999999998</v>
      </c>
      <c r="C23" s="96">
        <v>0.87136999999999976</v>
      </c>
      <c r="D23" s="346">
        <v>20.193409999999997</v>
      </c>
      <c r="E23" s="98"/>
      <c r="F23" s="98">
        <v>206.18574000000027</v>
      </c>
      <c r="G23" s="96">
        <v>10.252379999999995</v>
      </c>
      <c r="H23" s="346">
        <v>216.43812000000025</v>
      </c>
      <c r="J23" s="96"/>
    </row>
    <row r="24" spans="1:11" x14ac:dyDescent="0.2">
      <c r="A24" s="99" t="s">
        <v>430</v>
      </c>
      <c r="B24" s="100">
        <v>485.57937000000004</v>
      </c>
      <c r="C24" s="100">
        <v>26.768879999999992</v>
      </c>
      <c r="D24" s="100">
        <v>512.34825000000001</v>
      </c>
      <c r="E24" s="100"/>
      <c r="F24" s="100">
        <v>5564.9374399999788</v>
      </c>
      <c r="G24" s="100">
        <v>310.07144000000022</v>
      </c>
      <c r="H24" s="100">
        <v>5875.0088799999794</v>
      </c>
      <c r="J24" s="96"/>
    </row>
    <row r="25" spans="1:11" x14ac:dyDescent="0.2">
      <c r="H25" s="79" t="s">
        <v>220</v>
      </c>
      <c r="J25" s="96"/>
    </row>
    <row r="26" spans="1:11" x14ac:dyDescent="0.2">
      <c r="A26" s="347" t="s">
        <v>561</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0"/>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78" priority="13" operator="between">
      <formula>0</formula>
      <formula>0.5</formula>
    </cfRule>
    <cfRule type="cellIs" dxfId="177" priority="14" operator="between">
      <formula>0</formula>
      <formula>0.49</formula>
    </cfRule>
  </conditionalFormatting>
  <conditionalFormatting sqref="C5:C23">
    <cfRule type="cellIs" dxfId="176" priority="12" stopIfTrue="1" operator="equal">
      <formula>0</formula>
    </cfRule>
  </conditionalFormatting>
  <conditionalFormatting sqref="G5:G23">
    <cfRule type="cellIs" dxfId="175" priority="10" stopIfTrue="1" operator="equal">
      <formula>0</formula>
    </cfRule>
  </conditionalFormatting>
  <conditionalFormatting sqref="J12:J30">
    <cfRule type="cellIs" dxfId="174" priority="6" stopIfTrue="1" operator="equal">
      <formula>0</formula>
    </cfRule>
    <cfRule type="cellIs" dxfId="173" priority="8" operator="between">
      <formula>0</formula>
      <formula>0.5</formula>
    </cfRule>
    <cfRule type="cellIs" dxfId="172"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2023-07-21T06:33:22Z</dcterms:modified>
</cp:coreProperties>
</file>